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tables/table1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tables/table10.xml" ContentType="application/vnd.openxmlformats-officedocument.spreadsheetml.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ate1904="1" showInkAnnotation="0" codeName="ThisWorkbook" autoCompressPictures="0"/>
  <bookViews>
    <workbookView xWindow="2040" yWindow="450" windowWidth="21840" windowHeight="13170" tabRatio="923" firstSheet="2" activeTab="4"/>
  </bookViews>
  <sheets>
    <sheet name="©WMSC" sheetId="20" r:id="rId1"/>
    <sheet name="Event_Details" sheetId="21" r:id="rId2"/>
    <sheet name="Instructions" sheetId="22" r:id="rId3"/>
    <sheet name="Data" sheetId="1" r:id="rId4"/>
    <sheet name="1. Names" sheetId="4" r:id="rId5"/>
    <sheet name="2. Binary" sheetId="5" r:id="rId6"/>
    <sheet name="3. Words" sheetId="6" r:id="rId7"/>
    <sheet name="4. 15MinNo" sheetId="2" r:id="rId8"/>
    <sheet name="5. 10minCards" sheetId="7" r:id="rId9"/>
    <sheet name="6. Speed Nos" sheetId="19" r:id="rId10"/>
    <sheet name="7. Dates" sheetId="18" r:id="rId11"/>
    <sheet name="9. Spoken No" sheetId="9" state="hidden" r:id="rId12"/>
    <sheet name="8. Images" sheetId="3" r:id="rId13"/>
    <sheet name="9. Spoken Number" sheetId="23" r:id="rId14"/>
    <sheet name="10. Speed Cards" sheetId="10" r:id="rId15"/>
    <sheet name="Summary" sheetId="14" r:id="rId16"/>
  </sheets>
  <externalReferences>
    <externalReference r:id="rId17"/>
    <externalReference r:id="rId18"/>
    <externalReference r:id="rId19"/>
  </externalReferences>
  <definedNames>
    <definedName name="_xlnm._FilterDatabase" localSheetId="5" hidden="1">'2. Binary'!$B$3:$I$26</definedName>
    <definedName name="_xlnm._FilterDatabase" localSheetId="13" hidden="1">'9. Spoken Number'!$C$3:$N$3</definedName>
    <definedName name="Country">#REF!</definedName>
    <definedName name="Disciplines">#REF!</definedName>
    <definedName name="DisciplineValue">#REF!</definedName>
    <definedName name="Groups">#REF!</definedName>
    <definedName name="National_Record_Data">Data!$K$5</definedName>
    <definedName name="NumCompetitors">#REF!</definedName>
    <definedName name="NumGroupsOfTen">#REF!</definedName>
    <definedName name="NumRemaining">#REF!</definedName>
    <definedName name="_xlnm.Print_Area" localSheetId="4">'1. Names'!$B$1:$I$13</definedName>
    <definedName name="_xlnm.Print_Area" localSheetId="14">'10. Speed Cards'!$B$1:$T$11</definedName>
    <definedName name="_xlnm.Print_Area" localSheetId="5">'2. Binary'!$B$1:$I$14</definedName>
    <definedName name="_xlnm.Print_Area" localSheetId="6">'3. Words'!$B$1:$I$12</definedName>
    <definedName name="_xlnm.Print_Area" localSheetId="7">'4. 15MinNo'!$B$1:$H$11</definedName>
    <definedName name="_xlnm.Print_Area" localSheetId="8">'5. 10minCards'!$B$1:$J$13</definedName>
    <definedName name="_xlnm.Print_Area" localSheetId="9">'6. Speed Nos'!$B$1:$K$13</definedName>
    <definedName name="_xlnm.Print_Area" localSheetId="10">'7. Dates'!$B$1:$I$14</definedName>
    <definedName name="_xlnm.Print_Area" localSheetId="12">'8. Images'!$B$1:$I$12</definedName>
    <definedName name="_xlnm.Print_Area" localSheetId="11">'9. Spoken No'!$A$1:$K$10</definedName>
    <definedName name="_xlnm.Print_Area" localSheetId="3">Data!$I$3:$U$14</definedName>
    <definedName name="_xlnm.Print_Area" localSheetId="15">Summary!$B$1:$R$12</definedName>
    <definedName name="SummaryFormat">#REF!</definedName>
    <definedName name="SummaryFormatShort">#REF!</definedName>
  </definedNames>
  <calcPr calcId="124519" calcMode="autoNoTable"/>
</workbook>
</file>

<file path=xl/calcChain.xml><?xml version="1.0" encoding="utf-8"?>
<calcChain xmlns="http://schemas.openxmlformats.org/spreadsheetml/2006/main">
  <c r="G320" i="1"/>
  <c r="G321" s="1"/>
  <c r="G322" s="1"/>
  <c r="G323" s="1"/>
  <c r="G324" s="1"/>
  <c r="G325" s="1"/>
  <c r="G326" s="1"/>
  <c r="G327" s="1"/>
  <c r="G328" s="1"/>
  <c r="G329" s="1"/>
  <c r="G330" s="1"/>
  <c r="G331" s="1"/>
  <c r="G332" s="1"/>
  <c r="G333" s="1"/>
  <c r="G334" s="1"/>
  <c r="G335" s="1"/>
  <c r="G336" s="1"/>
  <c r="G337" s="1"/>
  <c r="G338" s="1"/>
  <c r="G339" s="1"/>
  <c r="G340" s="1"/>
  <c r="G341" s="1"/>
  <c r="G342" s="1"/>
  <c r="G343" s="1"/>
  <c r="G344" s="1"/>
  <c r="G345" s="1"/>
  <c r="G346" s="1"/>
  <c r="G347" s="1"/>
  <c r="G348" s="1"/>
  <c r="G349" s="1"/>
  <c r="G350" s="1"/>
  <c r="G351" s="1"/>
  <c r="G315"/>
  <c r="G316" s="1"/>
  <c r="G317" s="1"/>
  <c r="G318" s="1"/>
  <c r="G314"/>
  <c r="G312"/>
  <c r="G311"/>
  <c r="G309"/>
  <c r="G308"/>
  <c r="G306"/>
  <c r="G305"/>
  <c r="G303"/>
  <c r="G302"/>
  <c r="G300"/>
  <c r="G299"/>
  <c r="G297"/>
  <c r="G296"/>
  <c r="G294"/>
  <c r="G293"/>
  <c r="G291"/>
  <c r="G290"/>
  <c r="G288"/>
  <c r="G287"/>
  <c r="G285"/>
  <c r="G284"/>
  <c r="G282"/>
  <c r="G281"/>
  <c r="G279"/>
  <c r="G278"/>
  <c r="G276"/>
  <c r="G275"/>
  <c r="G273"/>
  <c r="G272"/>
  <c r="G270"/>
  <c r="G269"/>
  <c r="G267"/>
  <c r="G266"/>
  <c r="G264"/>
  <c r="G263"/>
  <c r="G261"/>
  <c r="G260"/>
  <c r="G258"/>
  <c r="G257"/>
  <c r="G255"/>
  <c r="G254"/>
  <c r="G252"/>
  <c r="G251"/>
  <c r="G249"/>
  <c r="G248"/>
  <c r="G196"/>
  <c r="G197" s="1"/>
  <c r="G198" s="1"/>
  <c r="G199" s="1"/>
  <c r="G200" s="1"/>
  <c r="G201" s="1"/>
  <c r="G202" s="1"/>
  <c r="G203" s="1"/>
  <c r="G204" s="1"/>
  <c r="G205" s="1"/>
  <c r="G206" s="1"/>
  <c r="G207" s="1"/>
  <c r="G208" s="1"/>
  <c r="G209" s="1"/>
  <c r="G210" s="1"/>
  <c r="G211" s="1"/>
  <c r="G212" s="1"/>
  <c r="G213" s="1"/>
  <c r="G214" s="1"/>
  <c r="G215" s="1"/>
  <c r="G216" s="1"/>
  <c r="G217" s="1"/>
  <c r="G218" s="1"/>
  <c r="G219" s="1"/>
  <c r="G220" s="1"/>
  <c r="G221" s="1"/>
  <c r="G222" s="1"/>
  <c r="G223" s="1"/>
  <c r="G224" s="1"/>
  <c r="G225" s="1"/>
  <c r="G226" s="1"/>
  <c r="G227" s="1"/>
  <c r="G228" s="1"/>
  <c r="G229" s="1"/>
  <c r="G230" s="1"/>
  <c r="G231" s="1"/>
  <c r="G232" s="1"/>
  <c r="G233" s="1"/>
  <c r="G234" s="1"/>
  <c r="G235" s="1"/>
  <c r="G236" s="1"/>
  <c r="G237" s="1"/>
  <c r="G238" s="1"/>
  <c r="G239" s="1"/>
  <c r="G240" s="1"/>
  <c r="G241" s="1"/>
  <c r="G242" s="1"/>
  <c r="G243" s="1"/>
  <c r="G244" s="1"/>
  <c r="G245" s="1"/>
  <c r="G246" s="1"/>
  <c r="G7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G62" s="1"/>
  <c r="G63" s="1"/>
  <c r="G64" s="1"/>
  <c r="G65" s="1"/>
  <c r="G66" s="1"/>
  <c r="G67" s="1"/>
  <c r="G68" s="1"/>
  <c r="G69" s="1"/>
  <c r="G70" s="1"/>
  <c r="G71" s="1"/>
  <c r="G72" s="1"/>
  <c r="G73" s="1"/>
  <c r="G74" s="1"/>
  <c r="G75" s="1"/>
  <c r="G76" s="1"/>
  <c r="G77" s="1"/>
  <c r="G78" s="1"/>
  <c r="G79" s="1"/>
  <c r="G80" s="1"/>
  <c r="G81" s="1"/>
  <c r="G82" s="1"/>
  <c r="G83" s="1"/>
  <c r="G84" s="1"/>
  <c r="G85" s="1"/>
  <c r="G86" s="1"/>
  <c r="G87" s="1"/>
  <c r="G88" s="1"/>
  <c r="G89" s="1"/>
  <c r="G90" s="1"/>
  <c r="G91" s="1"/>
  <c r="G92" s="1"/>
  <c r="G93" s="1"/>
  <c r="G94" s="1"/>
  <c r="G95" s="1"/>
  <c r="G96" s="1"/>
  <c r="G97" s="1"/>
  <c r="G98" s="1"/>
  <c r="G99" s="1"/>
  <c r="G100" s="1"/>
  <c r="G101" s="1"/>
  <c r="G102" s="1"/>
  <c r="G103" s="1"/>
  <c r="G104" s="1"/>
  <c r="G105" s="1"/>
  <c r="G106" s="1"/>
  <c r="G107" s="1"/>
  <c r="G108" s="1"/>
  <c r="G109" s="1"/>
  <c r="G110" s="1"/>
  <c r="G111" s="1"/>
  <c r="G112" s="1"/>
  <c r="G113" s="1"/>
  <c r="G114" s="1"/>
  <c r="G115" s="1"/>
  <c r="G116" s="1"/>
  <c r="G117" s="1"/>
  <c r="G118" s="1"/>
  <c r="G119" s="1"/>
  <c r="G120" s="1"/>
  <c r="G121" s="1"/>
  <c r="G122" s="1"/>
  <c r="G123" s="1"/>
  <c r="G124" s="1"/>
  <c r="G125" s="1"/>
  <c r="G126" s="1"/>
  <c r="G127" s="1"/>
  <c r="G128" s="1"/>
  <c r="G129" s="1"/>
  <c r="G130" s="1"/>
  <c r="G131" s="1"/>
  <c r="G132" s="1"/>
  <c r="G133" s="1"/>
  <c r="G134" s="1"/>
  <c r="G135" s="1"/>
  <c r="G136" s="1"/>
  <c r="G137" s="1"/>
  <c r="G138" s="1"/>
  <c r="G139" s="1"/>
  <c r="G140" s="1"/>
  <c r="G141" s="1"/>
  <c r="G142" s="1"/>
  <c r="G143" s="1"/>
  <c r="G144" s="1"/>
  <c r="G145" s="1"/>
  <c r="G146" s="1"/>
  <c r="G147" s="1"/>
  <c r="G148" s="1"/>
  <c r="G149" s="1"/>
  <c r="G150" s="1"/>
  <c r="G151" s="1"/>
  <c r="G152" s="1"/>
  <c r="G153" s="1"/>
  <c r="G154" s="1"/>
  <c r="G155" s="1"/>
  <c r="G156" s="1"/>
  <c r="G157" s="1"/>
  <c r="G158" s="1"/>
  <c r="G159" s="1"/>
  <c r="G160" s="1"/>
  <c r="G161" s="1"/>
  <c r="G162" s="1"/>
  <c r="G163" s="1"/>
  <c r="G164" s="1"/>
  <c r="G165" s="1"/>
  <c r="G166" s="1"/>
  <c r="G167" s="1"/>
  <c r="G168" s="1"/>
  <c r="G169" s="1"/>
  <c r="G170" s="1"/>
  <c r="G171" s="1"/>
  <c r="G172" s="1"/>
  <c r="G173" s="1"/>
  <c r="G174" s="1"/>
  <c r="G175" s="1"/>
  <c r="G176" s="1"/>
  <c r="G177" s="1"/>
  <c r="G178" s="1"/>
  <c r="G179" s="1"/>
  <c r="G180" s="1"/>
  <c r="G181" s="1"/>
  <c r="G182" s="1"/>
  <c r="G183" s="1"/>
  <c r="G184" s="1"/>
  <c r="G185" s="1"/>
  <c r="G186" s="1"/>
  <c r="G187" s="1"/>
  <c r="G188" s="1"/>
  <c r="G189" s="1"/>
  <c r="G190" s="1"/>
  <c r="G191" s="1"/>
  <c r="G192" s="1"/>
  <c r="G193" s="1"/>
  <c r="G194" s="1"/>
  <c r="G6"/>
  <c r="D98" i="4" l="1"/>
  <c r="J20" l="1"/>
  <c r="I20"/>
  <c r="J19"/>
  <c r="I19"/>
  <c r="J50" i="3" l="1"/>
  <c r="I50"/>
  <c r="J186" i="18"/>
  <c r="I186"/>
  <c r="L228" i="19"/>
  <c r="K228"/>
  <c r="J212" i="7"/>
  <c r="K212"/>
  <c r="J131" i="2"/>
  <c r="I131"/>
  <c r="J234" i="6"/>
  <c r="I234"/>
  <c r="J165" i="5"/>
  <c r="I165"/>
  <c r="J280" i="4"/>
  <c r="I280"/>
  <c r="E215" i="1" l="1"/>
  <c r="E213"/>
  <c r="D293"/>
  <c r="D288"/>
  <c r="D65"/>
  <c r="D64"/>
  <c r="H25"/>
  <c r="H12"/>
  <c r="V289" i="10" l="1"/>
  <c r="H24" i="1"/>
  <c r="U289" i="10" l="1"/>
  <c r="K15" i="1"/>
  <c r="P14" l="1"/>
  <c r="M15"/>
  <c r="Q14"/>
  <c r="Q1" i="14" l="1"/>
  <c r="Q2"/>
  <c r="I193" i="3"/>
  <c r="J193"/>
  <c r="K93" i="7"/>
  <c r="J93"/>
  <c r="K156" i="19"/>
  <c r="L156"/>
  <c r="I179" i="18"/>
  <c r="J179"/>
  <c r="I33"/>
  <c r="J33"/>
  <c r="I335"/>
  <c r="J335"/>
  <c r="I84"/>
  <c r="J84"/>
  <c r="I345"/>
  <c r="J345"/>
  <c r="I183"/>
  <c r="J183"/>
  <c r="I273"/>
  <c r="J273"/>
  <c r="I175"/>
  <c r="J175"/>
  <c r="I319"/>
  <c r="J319"/>
  <c r="I172"/>
  <c r="J172"/>
  <c r="I237"/>
  <c r="J237"/>
  <c r="I323"/>
  <c r="J323"/>
  <c r="I245"/>
  <c r="J245"/>
  <c r="I20"/>
  <c r="J20"/>
  <c r="I344"/>
  <c r="J344"/>
  <c r="I306"/>
  <c r="J306"/>
  <c r="I305"/>
  <c r="J305"/>
  <c r="I347"/>
  <c r="J347"/>
  <c r="I221"/>
  <c r="J221"/>
  <c r="I189"/>
  <c r="J189"/>
  <c r="I48"/>
  <c r="J48"/>
  <c r="I24"/>
  <c r="J24"/>
  <c r="I128"/>
  <c r="J128"/>
  <c r="I133"/>
  <c r="J133"/>
  <c r="I242"/>
  <c r="J242"/>
  <c r="I120"/>
  <c r="J120"/>
  <c r="I124"/>
  <c r="J124"/>
  <c r="I145"/>
  <c r="J145"/>
  <c r="I148"/>
  <c r="J148"/>
  <c r="I69"/>
  <c r="J69"/>
  <c r="I53"/>
  <c r="J53"/>
  <c r="I139"/>
  <c r="J139"/>
  <c r="I247"/>
  <c r="J247"/>
  <c r="I266"/>
  <c r="J266"/>
  <c r="I65"/>
  <c r="J65"/>
  <c r="I57"/>
  <c r="J57"/>
  <c r="I93"/>
  <c r="J93"/>
  <c r="I336"/>
  <c r="J336"/>
  <c r="I115"/>
  <c r="J115"/>
  <c r="I232"/>
  <c r="J232"/>
  <c r="I111"/>
  <c r="J111"/>
  <c r="I238"/>
  <c r="J238"/>
  <c r="I122"/>
  <c r="J122"/>
  <c r="I300"/>
  <c r="J300"/>
  <c r="I236"/>
  <c r="J236"/>
  <c r="I304"/>
  <c r="J304"/>
  <c r="I30"/>
  <c r="J30"/>
  <c r="I152"/>
  <c r="J152"/>
  <c r="I74"/>
  <c r="J74"/>
  <c r="I188"/>
  <c r="J188"/>
  <c r="I297"/>
  <c r="J297"/>
  <c r="I157"/>
  <c r="J157"/>
  <c r="I121"/>
  <c r="J121"/>
  <c r="I219"/>
  <c r="J219"/>
  <c r="I313"/>
  <c r="J313"/>
  <c r="I220"/>
  <c r="J220"/>
  <c r="I162"/>
  <c r="J162"/>
  <c r="I299"/>
  <c r="J299"/>
  <c r="I88"/>
  <c r="J88"/>
  <c r="I252"/>
  <c r="J252"/>
  <c r="I302"/>
  <c r="J302"/>
  <c r="I339"/>
  <c r="J339"/>
  <c r="I70"/>
  <c r="J70"/>
  <c r="I76"/>
  <c r="J76"/>
  <c r="I225"/>
  <c r="J225"/>
  <c r="I260"/>
  <c r="J260"/>
  <c r="I276"/>
  <c r="J276"/>
  <c r="I194"/>
  <c r="J194"/>
  <c r="I151"/>
  <c r="J151"/>
  <c r="I43"/>
  <c r="J43"/>
  <c r="I106"/>
  <c r="J106"/>
  <c r="I244"/>
  <c r="J244"/>
  <c r="I204"/>
  <c r="J204"/>
  <c r="I77"/>
  <c r="J77"/>
  <c r="I308"/>
  <c r="J308"/>
  <c r="I264"/>
  <c r="J264"/>
  <c r="I230"/>
  <c r="J230"/>
  <c r="I96"/>
  <c r="J96"/>
  <c r="I211"/>
  <c r="J211"/>
  <c r="I279"/>
  <c r="J279"/>
  <c r="I254"/>
  <c r="J254"/>
  <c r="I143"/>
  <c r="J143"/>
  <c r="I126"/>
  <c r="J126"/>
  <c r="I46"/>
  <c r="J46"/>
  <c r="I41"/>
  <c r="J41"/>
  <c r="I105"/>
  <c r="J105"/>
  <c r="I144"/>
  <c r="J144"/>
  <c r="I44"/>
  <c r="J44"/>
  <c r="I61"/>
  <c r="J61"/>
  <c r="I149"/>
  <c r="J149"/>
  <c r="I22"/>
  <c r="J22"/>
  <c r="I109"/>
  <c r="J109"/>
  <c r="I234"/>
  <c r="J234"/>
  <c r="I293"/>
  <c r="J293"/>
  <c r="I39"/>
  <c r="J39"/>
  <c r="I342"/>
  <c r="J342"/>
  <c r="I178"/>
  <c r="J178"/>
  <c r="I192"/>
  <c r="J192"/>
  <c r="I272"/>
  <c r="J272"/>
  <c r="I278"/>
  <c r="J278"/>
  <c r="I92"/>
  <c r="J92"/>
  <c r="I174"/>
  <c r="J174"/>
  <c r="I290"/>
  <c r="J290"/>
  <c r="I218"/>
  <c r="J218"/>
  <c r="I209"/>
  <c r="J209"/>
  <c r="I81"/>
  <c r="J81"/>
  <c r="I217"/>
  <c r="J217"/>
  <c r="I330"/>
  <c r="J330"/>
  <c r="I288"/>
  <c r="J288"/>
  <c r="I338"/>
  <c r="J338"/>
  <c r="I222"/>
  <c r="J222"/>
  <c r="I52"/>
  <c r="J52"/>
  <c r="I259"/>
  <c r="J259"/>
  <c r="I97"/>
  <c r="J97"/>
  <c r="I94"/>
  <c r="J94"/>
  <c r="I107"/>
  <c r="J107"/>
  <c r="I246"/>
  <c r="J246"/>
  <c r="I25"/>
  <c r="J25"/>
  <c r="I104"/>
  <c r="J104"/>
  <c r="I324"/>
  <c r="J324"/>
  <c r="I343"/>
  <c r="J343"/>
  <c r="I326"/>
  <c r="J326"/>
  <c r="I116"/>
  <c r="J116"/>
  <c r="I125"/>
  <c r="J125"/>
  <c r="I110"/>
  <c r="J110"/>
  <c r="I136"/>
  <c r="J136"/>
  <c r="I231"/>
  <c r="J231"/>
  <c r="I337"/>
  <c r="J337"/>
  <c r="I127"/>
  <c r="J127"/>
  <c r="I98"/>
  <c r="J98"/>
  <c r="I91"/>
  <c r="J91"/>
  <c r="I8"/>
  <c r="J8"/>
  <c r="I72"/>
  <c r="J72"/>
  <c r="I301"/>
  <c r="J301"/>
  <c r="I27"/>
  <c r="J27"/>
  <c r="I38"/>
  <c r="J38"/>
  <c r="I320"/>
  <c r="J320"/>
  <c r="I282"/>
  <c r="J282"/>
  <c r="I163"/>
  <c r="J163"/>
  <c r="I180"/>
  <c r="J180"/>
  <c r="I274"/>
  <c r="J274"/>
  <c r="I158"/>
  <c r="J158"/>
  <c r="I223"/>
  <c r="J223"/>
  <c r="I45"/>
  <c r="J45"/>
  <c r="I167"/>
  <c r="J167"/>
  <c r="I265"/>
  <c r="J265"/>
  <c r="I207"/>
  <c r="J207"/>
  <c r="I185"/>
  <c r="J185"/>
  <c r="I191"/>
  <c r="J191"/>
  <c r="I250"/>
  <c r="J250"/>
  <c r="I241"/>
  <c r="J241"/>
  <c r="I281"/>
  <c r="J281"/>
  <c r="I258"/>
  <c r="J258"/>
  <c r="I118"/>
  <c r="J118"/>
  <c r="I173"/>
  <c r="J173"/>
  <c r="I95"/>
  <c r="J95"/>
  <c r="I216"/>
  <c r="J216"/>
  <c r="I284"/>
  <c r="J284"/>
  <c r="I317"/>
  <c r="J317"/>
  <c r="I283"/>
  <c r="J283"/>
  <c r="I119"/>
  <c r="J119"/>
  <c r="I316"/>
  <c r="J316"/>
  <c r="I165"/>
  <c r="J165"/>
  <c r="I63"/>
  <c r="J63"/>
  <c r="I286"/>
  <c r="J286"/>
  <c r="I229"/>
  <c r="J229"/>
  <c r="I181"/>
  <c r="J181"/>
  <c r="I131"/>
  <c r="J131"/>
  <c r="I75"/>
  <c r="J75"/>
  <c r="I208"/>
  <c r="J208"/>
  <c r="I235"/>
  <c r="J235"/>
  <c r="I176"/>
  <c r="J176"/>
  <c r="I196"/>
  <c r="J196"/>
  <c r="I255"/>
  <c r="J255"/>
  <c r="I239"/>
  <c r="J239"/>
  <c r="I314"/>
  <c r="J314"/>
  <c r="I309"/>
  <c r="J309"/>
  <c r="I214"/>
  <c r="J214"/>
  <c r="I103"/>
  <c r="J103"/>
  <c r="I113"/>
  <c r="J113"/>
  <c r="I170"/>
  <c r="J170"/>
  <c r="I50"/>
  <c r="J50"/>
  <c r="I203"/>
  <c r="J203"/>
  <c r="I331"/>
  <c r="J331"/>
  <c r="I205"/>
  <c r="J205"/>
  <c r="I233"/>
  <c r="J233"/>
  <c r="I168"/>
  <c r="J168"/>
  <c r="I78"/>
  <c r="J78"/>
  <c r="I87"/>
  <c r="J87"/>
  <c r="I199"/>
  <c r="J199"/>
  <c r="I227"/>
  <c r="J227"/>
  <c r="I248"/>
  <c r="J248"/>
  <c r="I164"/>
  <c r="J164"/>
  <c r="I134"/>
  <c r="J134"/>
  <c r="I62"/>
  <c r="J62"/>
  <c r="I90"/>
  <c r="J90"/>
  <c r="I66"/>
  <c r="J66"/>
  <c r="I332"/>
  <c r="J332"/>
  <c r="I37"/>
  <c r="J37"/>
  <c r="I202"/>
  <c r="J202"/>
  <c r="I21"/>
  <c r="J21"/>
  <c r="I51"/>
  <c r="J51"/>
  <c r="I177"/>
  <c r="J177"/>
  <c r="I73"/>
  <c r="J73"/>
  <c r="I18"/>
  <c r="J18"/>
  <c r="I9"/>
  <c r="J9"/>
  <c r="I10"/>
  <c r="J10"/>
  <c r="I101"/>
  <c r="J101"/>
  <c r="I147"/>
  <c r="J147"/>
  <c r="I23"/>
  <c r="J23"/>
  <c r="I341"/>
  <c r="J341"/>
  <c r="I280"/>
  <c r="J280"/>
  <c r="I49"/>
  <c r="J49"/>
  <c r="I340"/>
  <c r="J340"/>
  <c r="I321"/>
  <c r="J321"/>
  <c r="I7"/>
  <c r="J7"/>
  <c r="I243"/>
  <c r="J243"/>
  <c r="I102"/>
  <c r="J102"/>
  <c r="I16"/>
  <c r="J16"/>
  <c r="I224"/>
  <c r="J224"/>
  <c r="I35"/>
  <c r="J35"/>
  <c r="I137"/>
  <c r="J137"/>
  <c r="I79"/>
  <c r="J79"/>
  <c r="I11"/>
  <c r="J11"/>
  <c r="I6"/>
  <c r="J6"/>
  <c r="I40"/>
  <c r="J40"/>
  <c r="I14"/>
  <c r="J14"/>
  <c r="I28"/>
  <c r="J28"/>
  <c r="I161"/>
  <c r="J161"/>
  <c r="I32"/>
  <c r="J32"/>
  <c r="I315"/>
  <c r="J315"/>
  <c r="I5"/>
  <c r="J5"/>
  <c r="I56"/>
  <c r="J56"/>
  <c r="I80"/>
  <c r="J80"/>
  <c r="I277"/>
  <c r="J277"/>
  <c r="I4"/>
  <c r="J4"/>
  <c r="I275"/>
  <c r="J275"/>
  <c r="I212"/>
  <c r="J212"/>
  <c r="I226"/>
  <c r="J226"/>
  <c r="I19"/>
  <c r="J19"/>
  <c r="I71"/>
  <c r="J71"/>
  <c r="I47"/>
  <c r="J47"/>
  <c r="I26"/>
  <c r="J26"/>
  <c r="I15"/>
  <c r="J15"/>
  <c r="I89"/>
  <c r="J89"/>
  <c r="I42"/>
  <c r="J42"/>
  <c r="I29"/>
  <c r="J29"/>
  <c r="I12"/>
  <c r="J12"/>
  <c r="I108"/>
  <c r="J108"/>
  <c r="I34"/>
  <c r="J34"/>
  <c r="I132"/>
  <c r="J132"/>
  <c r="I17"/>
  <c r="J17"/>
  <c r="I215"/>
  <c r="J215"/>
  <c r="I296"/>
  <c r="J296"/>
  <c r="I36"/>
  <c r="J36"/>
  <c r="I146"/>
  <c r="J146"/>
  <c r="I285"/>
  <c r="J285"/>
  <c r="I206"/>
  <c r="J206"/>
  <c r="I58"/>
  <c r="J58"/>
  <c r="I193"/>
  <c r="J193"/>
  <c r="I318"/>
  <c r="J318"/>
  <c r="I100"/>
  <c r="J100"/>
  <c r="I13"/>
  <c r="J13"/>
  <c r="I83"/>
  <c r="J83"/>
  <c r="I82"/>
  <c r="J82"/>
  <c r="I129"/>
  <c r="J129"/>
  <c r="I142"/>
  <c r="J142"/>
  <c r="I140"/>
  <c r="J140"/>
  <c r="I67"/>
  <c r="J67"/>
  <c r="I249"/>
  <c r="J249"/>
  <c r="I295"/>
  <c r="J295"/>
  <c r="I256"/>
  <c r="J256"/>
  <c r="I322"/>
  <c r="J322"/>
  <c r="I85"/>
  <c r="J85"/>
  <c r="I166"/>
  <c r="J166"/>
  <c r="I154"/>
  <c r="J154"/>
  <c r="I303"/>
  <c r="J303"/>
  <c r="I59"/>
  <c r="J59"/>
  <c r="I310"/>
  <c r="J310"/>
  <c r="I268"/>
  <c r="J268"/>
  <c r="I150"/>
  <c r="J150"/>
  <c r="I123"/>
  <c r="J123"/>
  <c r="I141"/>
  <c r="J141"/>
  <c r="I201"/>
  <c r="J201"/>
  <c r="I213"/>
  <c r="J213"/>
  <c r="I198"/>
  <c r="J198"/>
  <c r="I269"/>
  <c r="J269"/>
  <c r="I210"/>
  <c r="J210"/>
  <c r="I289"/>
  <c r="J289"/>
  <c r="I54"/>
  <c r="J54"/>
  <c r="I114"/>
  <c r="J114"/>
  <c r="I348"/>
  <c r="J348"/>
  <c r="I287"/>
  <c r="J287"/>
  <c r="I329"/>
  <c r="J329"/>
  <c r="I184"/>
  <c r="J184"/>
  <c r="I86"/>
  <c r="J86"/>
  <c r="I197"/>
  <c r="J197"/>
  <c r="I171"/>
  <c r="J171"/>
  <c r="I334"/>
  <c r="J334"/>
  <c r="I130"/>
  <c r="J130"/>
  <c r="I138"/>
  <c r="J138"/>
  <c r="I60"/>
  <c r="J60"/>
  <c r="I292"/>
  <c r="J292"/>
  <c r="I55"/>
  <c r="J55"/>
  <c r="I64"/>
  <c r="J64"/>
  <c r="I182"/>
  <c r="J182"/>
  <c r="I327"/>
  <c r="J327"/>
  <c r="I346"/>
  <c r="J346"/>
  <c r="I298"/>
  <c r="J298"/>
  <c r="I190"/>
  <c r="J190"/>
  <c r="I160"/>
  <c r="J160"/>
  <c r="I240"/>
  <c r="J240"/>
  <c r="I195"/>
  <c r="J195"/>
  <c r="I262"/>
  <c r="J262"/>
  <c r="I261"/>
  <c r="J261"/>
  <c r="I263"/>
  <c r="J263"/>
  <c r="I155"/>
  <c r="J155"/>
  <c r="I156"/>
  <c r="J156"/>
  <c r="I169"/>
  <c r="J169"/>
  <c r="I187"/>
  <c r="J187"/>
  <c r="I68"/>
  <c r="J68"/>
  <c r="I135"/>
  <c r="J135"/>
  <c r="I350"/>
  <c r="J350"/>
  <c r="I99"/>
  <c r="J99"/>
  <c r="I153"/>
  <c r="J153"/>
  <c r="I31"/>
  <c r="J31"/>
  <c r="I325"/>
  <c r="J325"/>
  <c r="I291"/>
  <c r="J291"/>
  <c r="I251"/>
  <c r="J251"/>
  <c r="I59" i="3"/>
  <c r="J59"/>
  <c r="I230"/>
  <c r="J230"/>
  <c r="I141"/>
  <c r="J141"/>
  <c r="I211"/>
  <c r="J211"/>
  <c r="I330"/>
  <c r="J330"/>
  <c r="I310"/>
  <c r="J310"/>
  <c r="I345"/>
  <c r="J345"/>
  <c r="I145"/>
  <c r="J145"/>
  <c r="I257"/>
  <c r="J257"/>
  <c r="I135"/>
  <c r="J135"/>
  <c r="I56"/>
  <c r="J56"/>
  <c r="I130"/>
  <c r="J130"/>
  <c r="I214"/>
  <c r="J214"/>
  <c r="I316"/>
  <c r="J316"/>
  <c r="I65"/>
  <c r="J65"/>
  <c r="I29"/>
  <c r="J29"/>
  <c r="I343"/>
  <c r="J343"/>
  <c r="I295"/>
  <c r="J295"/>
  <c r="I293"/>
  <c r="J293"/>
  <c r="I347"/>
  <c r="J347"/>
  <c r="I196"/>
  <c r="J196"/>
  <c r="I151"/>
  <c r="J151"/>
  <c r="I46"/>
  <c r="J46"/>
  <c r="I144"/>
  <c r="J144"/>
  <c r="I78"/>
  <c r="J78"/>
  <c r="I101"/>
  <c r="J101"/>
  <c r="I219"/>
  <c r="J219"/>
  <c r="I299"/>
  <c r="J299"/>
  <c r="I134"/>
  <c r="J134"/>
  <c r="I66"/>
  <c r="J66"/>
  <c r="I76"/>
  <c r="J76"/>
  <c r="I109"/>
  <c r="J109"/>
  <c r="I92"/>
  <c r="J92"/>
  <c r="I340"/>
  <c r="J340"/>
  <c r="I224"/>
  <c r="J224"/>
  <c r="I246"/>
  <c r="J246"/>
  <c r="I35"/>
  <c r="J35"/>
  <c r="I319"/>
  <c r="J319"/>
  <c r="I81"/>
  <c r="J81"/>
  <c r="I331"/>
  <c r="J331"/>
  <c r="I277"/>
  <c r="J277"/>
  <c r="I209"/>
  <c r="J209"/>
  <c r="I235"/>
  <c r="J235"/>
  <c r="I215"/>
  <c r="J215"/>
  <c r="I344"/>
  <c r="J344"/>
  <c r="I70"/>
  <c r="J70"/>
  <c r="I213"/>
  <c r="J213"/>
  <c r="I21"/>
  <c r="J21"/>
  <c r="I63"/>
  <c r="J63"/>
  <c r="I270"/>
  <c r="J270"/>
  <c r="I186"/>
  <c r="J186"/>
  <c r="I150"/>
  <c r="J150"/>
  <c r="I286"/>
  <c r="J286"/>
  <c r="I110"/>
  <c r="J110"/>
  <c r="I338"/>
  <c r="J338"/>
  <c r="I192"/>
  <c r="J192"/>
  <c r="I306"/>
  <c r="J306"/>
  <c r="I195"/>
  <c r="J195"/>
  <c r="I115"/>
  <c r="J115"/>
  <c r="I289"/>
  <c r="J289"/>
  <c r="I103"/>
  <c r="J103"/>
  <c r="I68"/>
  <c r="J68"/>
  <c r="I291"/>
  <c r="J291"/>
  <c r="I335"/>
  <c r="J335"/>
  <c r="I137"/>
  <c r="J137"/>
  <c r="I87"/>
  <c r="J87"/>
  <c r="I201"/>
  <c r="J201"/>
  <c r="I239"/>
  <c r="J239"/>
  <c r="I259"/>
  <c r="J259"/>
  <c r="I157"/>
  <c r="J157"/>
  <c r="I255"/>
  <c r="J255"/>
  <c r="I48"/>
  <c r="J48"/>
  <c r="I45"/>
  <c r="J45"/>
  <c r="I222"/>
  <c r="J222"/>
  <c r="I172"/>
  <c r="J172"/>
  <c r="I93"/>
  <c r="J93"/>
  <c r="I85"/>
  <c r="J85"/>
  <c r="I244"/>
  <c r="J244"/>
  <c r="I207"/>
  <c r="J207"/>
  <c r="I228"/>
  <c r="J228"/>
  <c r="I181"/>
  <c r="J181"/>
  <c r="I262"/>
  <c r="J262"/>
  <c r="I232"/>
  <c r="J232"/>
  <c r="I60"/>
  <c r="J60"/>
  <c r="I156"/>
  <c r="J156"/>
  <c r="I22"/>
  <c r="J22"/>
  <c r="I44"/>
  <c r="J44"/>
  <c r="I168"/>
  <c r="J168"/>
  <c r="I104"/>
  <c r="J104"/>
  <c r="I169"/>
  <c r="J169"/>
  <c r="I47"/>
  <c r="J47"/>
  <c r="I237"/>
  <c r="J237"/>
  <c r="I119"/>
  <c r="J119"/>
  <c r="I225"/>
  <c r="J225"/>
  <c r="I210"/>
  <c r="J210"/>
  <c r="I281"/>
  <c r="J281"/>
  <c r="I27"/>
  <c r="J27"/>
  <c r="I339"/>
  <c r="J339"/>
  <c r="I139"/>
  <c r="J139"/>
  <c r="I154"/>
  <c r="J154"/>
  <c r="I256"/>
  <c r="J256"/>
  <c r="I261"/>
  <c r="J261"/>
  <c r="I190"/>
  <c r="J190"/>
  <c r="I133"/>
  <c r="J133"/>
  <c r="I278"/>
  <c r="J278"/>
  <c r="I191"/>
  <c r="J191"/>
  <c r="I178"/>
  <c r="J178"/>
  <c r="I43"/>
  <c r="J43"/>
  <c r="I24"/>
  <c r="J24"/>
  <c r="I324"/>
  <c r="J324"/>
  <c r="I274"/>
  <c r="J274"/>
  <c r="I334"/>
  <c r="J334"/>
  <c r="I197"/>
  <c r="J197"/>
  <c r="I94"/>
  <c r="J94"/>
  <c r="I238"/>
  <c r="J238"/>
  <c r="I268"/>
  <c r="J268"/>
  <c r="I200"/>
  <c r="J200"/>
  <c r="I204"/>
  <c r="J204"/>
  <c r="I223"/>
  <c r="J223"/>
  <c r="I15"/>
  <c r="J15"/>
  <c r="I160"/>
  <c r="J160"/>
  <c r="I317"/>
  <c r="J317"/>
  <c r="I341"/>
  <c r="J341"/>
  <c r="I318"/>
  <c r="J318"/>
  <c r="I283"/>
  <c r="J283"/>
  <c r="I102"/>
  <c r="J102"/>
  <c r="I25"/>
  <c r="J25"/>
  <c r="I294"/>
  <c r="J294"/>
  <c r="I208"/>
  <c r="J208"/>
  <c r="I332"/>
  <c r="J332"/>
  <c r="I158"/>
  <c r="J158"/>
  <c r="I273"/>
  <c r="J273"/>
  <c r="I173"/>
  <c r="J173"/>
  <c r="I7"/>
  <c r="J7"/>
  <c r="I71"/>
  <c r="J71"/>
  <c r="I89"/>
  <c r="J89"/>
  <c r="I84"/>
  <c r="J84"/>
  <c r="I323"/>
  <c r="J323"/>
  <c r="I312"/>
  <c r="J312"/>
  <c r="I265"/>
  <c r="J265"/>
  <c r="I118"/>
  <c r="J118"/>
  <c r="I142"/>
  <c r="J142"/>
  <c r="I258"/>
  <c r="J258"/>
  <c r="I111"/>
  <c r="J111"/>
  <c r="I198"/>
  <c r="J198"/>
  <c r="I17"/>
  <c r="J17"/>
  <c r="I124"/>
  <c r="J124"/>
  <c r="I245"/>
  <c r="J245"/>
  <c r="I176"/>
  <c r="J176"/>
  <c r="I148"/>
  <c r="J148"/>
  <c r="I153"/>
  <c r="J153"/>
  <c r="I229"/>
  <c r="J229"/>
  <c r="I218"/>
  <c r="J218"/>
  <c r="I264"/>
  <c r="J264"/>
  <c r="I95"/>
  <c r="J95"/>
  <c r="I96"/>
  <c r="J96"/>
  <c r="I132"/>
  <c r="J132"/>
  <c r="I82"/>
  <c r="J82"/>
  <c r="I188"/>
  <c r="J188"/>
  <c r="I55"/>
  <c r="J55"/>
  <c r="I90"/>
  <c r="J90"/>
  <c r="I267"/>
  <c r="J267"/>
  <c r="I297"/>
  <c r="J297"/>
  <c r="I57"/>
  <c r="J57"/>
  <c r="I53"/>
  <c r="J53"/>
  <c r="I23"/>
  <c r="J23"/>
  <c r="I269"/>
  <c r="J269"/>
  <c r="I206"/>
  <c r="J206"/>
  <c r="I143"/>
  <c r="J143"/>
  <c r="I243"/>
  <c r="J243"/>
  <c r="I189"/>
  <c r="J189"/>
  <c r="I177"/>
  <c r="J177"/>
  <c r="I212"/>
  <c r="J212"/>
  <c r="I136"/>
  <c r="J136"/>
  <c r="I99"/>
  <c r="J99"/>
  <c r="I233"/>
  <c r="J233"/>
  <c r="I216"/>
  <c r="J216"/>
  <c r="I307"/>
  <c r="J307"/>
  <c r="I301"/>
  <c r="J301"/>
  <c r="I184"/>
  <c r="J184"/>
  <c r="I75"/>
  <c r="J75"/>
  <c r="I39"/>
  <c r="J39"/>
  <c r="I128"/>
  <c r="J128"/>
  <c r="I88"/>
  <c r="J88"/>
  <c r="I171"/>
  <c r="J171"/>
  <c r="I327"/>
  <c r="J327"/>
  <c r="I79"/>
  <c r="J79"/>
  <c r="I72"/>
  <c r="J72"/>
  <c r="I126"/>
  <c r="J126"/>
  <c r="I38"/>
  <c r="J38"/>
  <c r="I131"/>
  <c r="J131"/>
  <c r="I164"/>
  <c r="J164"/>
  <c r="I86"/>
  <c r="J86"/>
  <c r="I226"/>
  <c r="J226"/>
  <c r="I121"/>
  <c r="J121"/>
  <c r="I275"/>
  <c r="J275"/>
  <c r="I140"/>
  <c r="J140"/>
  <c r="I167"/>
  <c r="J167"/>
  <c r="I41"/>
  <c r="J41"/>
  <c r="I328"/>
  <c r="J328"/>
  <c r="I20"/>
  <c r="J20"/>
  <c r="I170"/>
  <c r="J170"/>
  <c r="I315"/>
  <c r="J315"/>
  <c r="I83"/>
  <c r="J83"/>
  <c r="I138"/>
  <c r="J138"/>
  <c r="I179"/>
  <c r="J179"/>
  <c r="I28"/>
  <c r="J28"/>
  <c r="I10"/>
  <c r="J10"/>
  <c r="I6"/>
  <c r="J6"/>
  <c r="I91"/>
  <c r="J91"/>
  <c r="I194"/>
  <c r="J194"/>
  <c r="I14"/>
  <c r="J14"/>
  <c r="I337"/>
  <c r="J337"/>
  <c r="I77"/>
  <c r="J77"/>
  <c r="I31"/>
  <c r="J31"/>
  <c r="I336"/>
  <c r="J336"/>
  <c r="I313"/>
  <c r="J313"/>
  <c r="I8"/>
  <c r="J8"/>
  <c r="I220"/>
  <c r="J220"/>
  <c r="I116"/>
  <c r="J116"/>
  <c r="I5"/>
  <c r="J5"/>
  <c r="I199"/>
  <c r="J199"/>
  <c r="I333"/>
  <c r="J333"/>
  <c r="I309"/>
  <c r="J309"/>
  <c r="I279"/>
  <c r="J279"/>
  <c r="I16"/>
  <c r="J16"/>
  <c r="I266"/>
  <c r="J266"/>
  <c r="I34"/>
  <c r="J34"/>
  <c r="I13"/>
  <c r="J13"/>
  <c r="I19"/>
  <c r="J19"/>
  <c r="I114"/>
  <c r="J114"/>
  <c r="I342"/>
  <c r="J342"/>
  <c r="I308"/>
  <c r="J308"/>
  <c r="I11"/>
  <c r="J11"/>
  <c r="I26"/>
  <c r="J26"/>
  <c r="I74"/>
  <c r="J74"/>
  <c r="I260"/>
  <c r="J260"/>
  <c r="I4"/>
  <c r="J4"/>
  <c r="I98"/>
  <c r="J98"/>
  <c r="I182"/>
  <c r="J182"/>
  <c r="I203"/>
  <c r="J203"/>
  <c r="I42"/>
  <c r="J42"/>
  <c r="I49"/>
  <c r="J49"/>
  <c r="I162"/>
  <c r="J162"/>
  <c r="I9"/>
  <c r="J9"/>
  <c r="I18"/>
  <c r="J18"/>
  <c r="I147"/>
  <c r="J147"/>
  <c r="I202"/>
  <c r="J202"/>
  <c r="I52"/>
  <c r="J52"/>
  <c r="I12"/>
  <c r="J12"/>
  <c r="I97"/>
  <c r="J97"/>
  <c r="I30"/>
  <c r="J30"/>
  <c r="I54"/>
  <c r="J54"/>
  <c r="I32"/>
  <c r="J32"/>
  <c r="I185"/>
  <c r="J185"/>
  <c r="I285"/>
  <c r="J285"/>
  <c r="I62"/>
  <c r="J62"/>
  <c r="I175"/>
  <c r="J175"/>
  <c r="I69"/>
  <c r="J69"/>
  <c r="I174"/>
  <c r="J174"/>
  <c r="I326"/>
  <c r="J326"/>
  <c r="I155"/>
  <c r="J155"/>
  <c r="I311"/>
  <c r="J311"/>
  <c r="I298"/>
  <c r="J298"/>
  <c r="I33"/>
  <c r="J33"/>
  <c r="I304"/>
  <c r="J304"/>
  <c r="I80"/>
  <c r="J80"/>
  <c r="I187"/>
  <c r="J187"/>
  <c r="I125"/>
  <c r="J125"/>
  <c r="I117"/>
  <c r="J117"/>
  <c r="I221"/>
  <c r="J221"/>
  <c r="I227"/>
  <c r="J227"/>
  <c r="I284"/>
  <c r="J284"/>
  <c r="I234"/>
  <c r="J234"/>
  <c r="I314"/>
  <c r="J314"/>
  <c r="I349"/>
  <c r="J349"/>
  <c r="I123"/>
  <c r="J123"/>
  <c r="I107"/>
  <c r="J107"/>
  <c r="I292"/>
  <c r="J292"/>
  <c r="I106"/>
  <c r="J106"/>
  <c r="I302"/>
  <c r="J302"/>
  <c r="I250"/>
  <c r="J250"/>
  <c r="I249"/>
  <c r="J249"/>
  <c r="I105"/>
  <c r="J105"/>
  <c r="I122"/>
  <c r="J122"/>
  <c r="I166"/>
  <c r="J166"/>
  <c r="I183"/>
  <c r="J183"/>
  <c r="I163"/>
  <c r="J163"/>
  <c r="I252"/>
  <c r="J252"/>
  <c r="I180"/>
  <c r="J180"/>
  <c r="I276"/>
  <c r="J276"/>
  <c r="I73"/>
  <c r="J73"/>
  <c r="I272"/>
  <c r="J272"/>
  <c r="I348"/>
  <c r="J348"/>
  <c r="I271"/>
  <c r="J271"/>
  <c r="I322"/>
  <c r="J322"/>
  <c r="I146"/>
  <c r="J146"/>
  <c r="I112"/>
  <c r="J112"/>
  <c r="I161"/>
  <c r="J161"/>
  <c r="I129"/>
  <c r="J129"/>
  <c r="I329"/>
  <c r="J329"/>
  <c r="I100"/>
  <c r="J100"/>
  <c r="I325"/>
  <c r="J325"/>
  <c r="I120"/>
  <c r="J120"/>
  <c r="I280"/>
  <c r="J280"/>
  <c r="I263"/>
  <c r="J263"/>
  <c r="I36"/>
  <c r="J36"/>
  <c r="I67"/>
  <c r="J67"/>
  <c r="I320"/>
  <c r="J320"/>
  <c r="I346"/>
  <c r="J346"/>
  <c r="I287"/>
  <c r="J287"/>
  <c r="I152"/>
  <c r="J152"/>
  <c r="I113"/>
  <c r="J113"/>
  <c r="I217"/>
  <c r="J217"/>
  <c r="I159"/>
  <c r="J159"/>
  <c r="I241"/>
  <c r="J241"/>
  <c r="I240"/>
  <c r="J240"/>
  <c r="I242"/>
  <c r="J242"/>
  <c r="I108"/>
  <c r="J108"/>
  <c r="I58"/>
  <c r="J58"/>
  <c r="I127"/>
  <c r="J127"/>
  <c r="I149"/>
  <c r="J149"/>
  <c r="I251"/>
  <c r="J251"/>
  <c r="I51"/>
  <c r="J51"/>
  <c r="I351"/>
  <c r="J351"/>
  <c r="I288"/>
  <c r="J288"/>
  <c r="I300"/>
  <c r="J300"/>
  <c r="I40"/>
  <c r="J40"/>
  <c r="I37"/>
  <c r="J37"/>
  <c r="K177" i="19"/>
  <c r="L177"/>
  <c r="K188"/>
  <c r="L188"/>
  <c r="K145"/>
  <c r="L145"/>
  <c r="K346"/>
  <c r="L346"/>
  <c r="K100"/>
  <c r="L100"/>
  <c r="K270"/>
  <c r="L270"/>
  <c r="K300"/>
  <c r="L300"/>
  <c r="K208"/>
  <c r="L208"/>
  <c r="K299"/>
  <c r="L299"/>
  <c r="K151"/>
  <c r="L151"/>
  <c r="K273"/>
  <c r="L273"/>
  <c r="K317"/>
  <c r="L317"/>
  <c r="K268"/>
  <c r="L268"/>
  <c r="K214"/>
  <c r="L214"/>
  <c r="K36"/>
  <c r="L36"/>
  <c r="K247"/>
  <c r="L247"/>
  <c r="K136"/>
  <c r="L136"/>
  <c r="K339"/>
  <c r="L339"/>
  <c r="K256"/>
  <c r="L256"/>
  <c r="K200"/>
  <c r="L200"/>
  <c r="K236"/>
  <c r="L236"/>
  <c r="K45"/>
  <c r="L45"/>
  <c r="K34"/>
  <c r="L34"/>
  <c r="K101"/>
  <c r="L101"/>
  <c r="K38"/>
  <c r="L38"/>
  <c r="K123"/>
  <c r="L123"/>
  <c r="K186"/>
  <c r="L186"/>
  <c r="K131"/>
  <c r="L131"/>
  <c r="K140"/>
  <c r="L140"/>
  <c r="K95"/>
  <c r="L95"/>
  <c r="K49"/>
  <c r="L49"/>
  <c r="K56"/>
  <c r="L56"/>
  <c r="K65"/>
  <c r="L65"/>
  <c r="K148"/>
  <c r="L148"/>
  <c r="K83"/>
  <c r="L83"/>
  <c r="K76"/>
  <c r="L76"/>
  <c r="K84"/>
  <c r="L84"/>
  <c r="K154"/>
  <c r="L154"/>
  <c r="K184"/>
  <c r="L184"/>
  <c r="K112"/>
  <c r="L112"/>
  <c r="K279"/>
  <c r="L279"/>
  <c r="K42"/>
  <c r="L42"/>
  <c r="K171"/>
  <c r="L171"/>
  <c r="K117"/>
  <c r="L117"/>
  <c r="K169"/>
  <c r="L169"/>
  <c r="K227"/>
  <c r="L227"/>
  <c r="K60"/>
  <c r="L60"/>
  <c r="K47"/>
  <c r="L47"/>
  <c r="K216"/>
  <c r="L216"/>
  <c r="K59"/>
  <c r="L59"/>
  <c r="K260"/>
  <c r="L260"/>
  <c r="K197"/>
  <c r="L197"/>
  <c r="K46"/>
  <c r="L46"/>
  <c r="K198"/>
  <c r="L198"/>
  <c r="K310"/>
  <c r="L310"/>
  <c r="K73"/>
  <c r="L73"/>
  <c r="K311"/>
  <c r="L311"/>
  <c r="K292"/>
  <c r="L292"/>
  <c r="K337"/>
  <c r="L337"/>
  <c r="K68"/>
  <c r="L68"/>
  <c r="K69"/>
  <c r="L69"/>
  <c r="K338"/>
  <c r="L338"/>
  <c r="K234"/>
  <c r="L234"/>
  <c r="K164"/>
  <c r="L164"/>
  <c r="K63"/>
  <c r="L63"/>
  <c r="K314"/>
  <c r="L314"/>
  <c r="K322"/>
  <c r="L322"/>
  <c r="K328"/>
  <c r="L328"/>
  <c r="K301"/>
  <c r="L301"/>
  <c r="K240"/>
  <c r="L240"/>
  <c r="K158"/>
  <c r="L158"/>
  <c r="K50"/>
  <c r="L50"/>
  <c r="K254"/>
  <c r="L254"/>
  <c r="K304"/>
  <c r="L304"/>
  <c r="K201"/>
  <c r="L201"/>
  <c r="K340"/>
  <c r="L340"/>
  <c r="K324"/>
  <c r="L324"/>
  <c r="K241"/>
  <c r="L241"/>
  <c r="K108"/>
  <c r="L108"/>
  <c r="K305"/>
  <c r="L305"/>
  <c r="K331"/>
  <c r="L331"/>
  <c r="K249"/>
  <c r="L249"/>
  <c r="K86"/>
  <c r="L86"/>
  <c r="K133"/>
  <c r="L133"/>
  <c r="K80"/>
  <c r="L80"/>
  <c r="K51"/>
  <c r="L51"/>
  <c r="K58"/>
  <c r="L58"/>
  <c r="K127"/>
  <c r="L127"/>
  <c r="K77"/>
  <c r="L77"/>
  <c r="K55"/>
  <c r="L55"/>
  <c r="K176"/>
  <c r="L176"/>
  <c r="K40"/>
  <c r="L40"/>
  <c r="K93"/>
  <c r="L93"/>
  <c r="K316"/>
  <c r="L316"/>
  <c r="K335"/>
  <c r="L335"/>
  <c r="K199"/>
  <c r="L199"/>
  <c r="K269"/>
  <c r="L269"/>
  <c r="K218"/>
  <c r="L218"/>
  <c r="K275"/>
  <c r="L275"/>
  <c r="K74"/>
  <c r="L74"/>
  <c r="K330"/>
  <c r="L330"/>
  <c r="K53"/>
  <c r="L53"/>
  <c r="K111"/>
  <c r="L111"/>
  <c r="K238"/>
  <c r="L238"/>
  <c r="K309"/>
  <c r="L309"/>
  <c r="K278"/>
  <c r="L278"/>
  <c r="K121"/>
  <c r="L121"/>
  <c r="K10"/>
  <c r="L10"/>
  <c r="K203"/>
  <c r="L203"/>
  <c r="K334"/>
  <c r="L334"/>
  <c r="K347"/>
  <c r="L347"/>
  <c r="K312"/>
  <c r="L312"/>
  <c r="K130"/>
  <c r="L130"/>
  <c r="K232"/>
  <c r="L232"/>
  <c r="K168"/>
  <c r="L168"/>
  <c r="K150"/>
  <c r="L150"/>
  <c r="K160"/>
  <c r="L160"/>
  <c r="K231"/>
  <c r="L231"/>
  <c r="K35"/>
  <c r="L35"/>
  <c r="K105"/>
  <c r="L105"/>
  <c r="K182"/>
  <c r="L182"/>
  <c r="K349"/>
  <c r="L349"/>
  <c r="K183"/>
  <c r="L183"/>
  <c r="K116"/>
  <c r="L116"/>
  <c r="K212"/>
  <c r="L212"/>
  <c r="K57"/>
  <c r="L57"/>
  <c r="K79"/>
  <c r="L79"/>
  <c r="K21"/>
  <c r="L21"/>
  <c r="K114"/>
  <c r="L114"/>
  <c r="K173"/>
  <c r="L173"/>
  <c r="K147"/>
  <c r="L147"/>
  <c r="K110"/>
  <c r="L110"/>
  <c r="K6"/>
  <c r="L6"/>
  <c r="K193"/>
  <c r="L193"/>
  <c r="K115"/>
  <c r="L115"/>
  <c r="K144"/>
  <c r="L144"/>
  <c r="K91"/>
  <c r="L91"/>
  <c r="K43"/>
  <c r="L43"/>
  <c r="K332"/>
  <c r="L332"/>
  <c r="K242"/>
  <c r="L242"/>
  <c r="K30"/>
  <c r="L30"/>
  <c r="K327"/>
  <c r="L327"/>
  <c r="K290"/>
  <c r="L290"/>
  <c r="K313"/>
  <c r="L313"/>
  <c r="K62"/>
  <c r="L62"/>
  <c r="K293"/>
  <c r="L293"/>
  <c r="K325"/>
  <c r="L325"/>
  <c r="K244"/>
  <c r="L244"/>
  <c r="K230"/>
  <c r="L230"/>
  <c r="K220"/>
  <c r="L220"/>
  <c r="K267"/>
  <c r="L267"/>
  <c r="K102"/>
  <c r="L102"/>
  <c r="K72"/>
  <c r="L72"/>
  <c r="K194"/>
  <c r="L194"/>
  <c r="K178"/>
  <c r="L178"/>
  <c r="K70"/>
  <c r="L70"/>
  <c r="K190"/>
  <c r="L190"/>
  <c r="K167"/>
  <c r="L167"/>
  <c r="K71"/>
  <c r="L71"/>
  <c r="K128"/>
  <c r="L128"/>
  <c r="K333"/>
  <c r="L333"/>
  <c r="K219"/>
  <c r="L219"/>
  <c r="K196"/>
  <c r="L196"/>
  <c r="K39"/>
  <c r="L39"/>
  <c r="K120"/>
  <c r="L120"/>
  <c r="K253"/>
  <c r="L253"/>
  <c r="K315"/>
  <c r="L315"/>
  <c r="K259"/>
  <c r="L259"/>
  <c r="K82"/>
  <c r="L82"/>
  <c r="K18"/>
  <c r="L18"/>
  <c r="K277"/>
  <c r="L277"/>
  <c r="K289"/>
  <c r="L289"/>
  <c r="K258"/>
  <c r="L258"/>
  <c r="K261"/>
  <c r="L261"/>
  <c r="K280"/>
  <c r="L280"/>
  <c r="K318"/>
  <c r="L318"/>
  <c r="K341"/>
  <c r="L341"/>
  <c r="K286"/>
  <c r="L286"/>
  <c r="K307"/>
  <c r="L307"/>
  <c r="K170"/>
  <c r="L170"/>
  <c r="K94"/>
  <c r="L94"/>
  <c r="K297"/>
  <c r="L297"/>
  <c r="K67"/>
  <c r="L67"/>
  <c r="K237"/>
  <c r="L237"/>
  <c r="K344"/>
  <c r="L344"/>
  <c r="K276"/>
  <c r="L276"/>
  <c r="K215"/>
  <c r="L215"/>
  <c r="K295"/>
  <c r="L295"/>
  <c r="K103"/>
  <c r="L103"/>
  <c r="K90"/>
  <c r="L90"/>
  <c r="K189"/>
  <c r="L189"/>
  <c r="K106"/>
  <c r="L106"/>
  <c r="K213"/>
  <c r="L213"/>
  <c r="K224"/>
  <c r="L224"/>
  <c r="K107"/>
  <c r="L107"/>
  <c r="K163"/>
  <c r="L163"/>
  <c r="K180"/>
  <c r="L180"/>
  <c r="K157"/>
  <c r="L157"/>
  <c r="K255"/>
  <c r="L255"/>
  <c r="K27"/>
  <c r="L27"/>
  <c r="K264"/>
  <c r="L264"/>
  <c r="K15"/>
  <c r="L15"/>
  <c r="K52"/>
  <c r="L52"/>
  <c r="K85"/>
  <c r="L85"/>
  <c r="K134"/>
  <c r="L134"/>
  <c r="K33"/>
  <c r="L33"/>
  <c r="K11"/>
  <c r="L11"/>
  <c r="K14"/>
  <c r="L14"/>
  <c r="K141"/>
  <c r="L141"/>
  <c r="K126"/>
  <c r="L126"/>
  <c r="K29"/>
  <c r="L29"/>
  <c r="K207"/>
  <c r="L207"/>
  <c r="K137"/>
  <c r="L137"/>
  <c r="K54"/>
  <c r="L54"/>
  <c r="K348"/>
  <c r="L348"/>
  <c r="K233"/>
  <c r="L233"/>
  <c r="K5"/>
  <c r="L5"/>
  <c r="K118"/>
  <c r="L118"/>
  <c r="K172"/>
  <c r="L172"/>
  <c r="K28"/>
  <c r="L28"/>
  <c r="K155"/>
  <c r="L155"/>
  <c r="K99"/>
  <c r="L99"/>
  <c r="K217"/>
  <c r="L217"/>
  <c r="K61"/>
  <c r="L61"/>
  <c r="K9"/>
  <c r="L9"/>
  <c r="K13"/>
  <c r="L13"/>
  <c r="K37"/>
  <c r="L37"/>
  <c r="K12"/>
  <c r="L12"/>
  <c r="K24"/>
  <c r="L24"/>
  <c r="K239"/>
  <c r="L239"/>
  <c r="K25"/>
  <c r="L25"/>
  <c r="K342"/>
  <c r="L342"/>
  <c r="K7"/>
  <c r="L7"/>
  <c r="K23"/>
  <c r="L23"/>
  <c r="K92"/>
  <c r="L92"/>
  <c r="K329"/>
  <c r="L329"/>
  <c r="K4"/>
  <c r="L4"/>
  <c r="K204"/>
  <c r="L204"/>
  <c r="K306"/>
  <c r="L306"/>
  <c r="K251"/>
  <c r="L251"/>
  <c r="K17"/>
  <c r="L17"/>
  <c r="K64"/>
  <c r="L64"/>
  <c r="K31"/>
  <c r="L31"/>
  <c r="K8"/>
  <c r="L8"/>
  <c r="K19"/>
  <c r="L19"/>
  <c r="K89"/>
  <c r="L89"/>
  <c r="K87"/>
  <c r="L87"/>
  <c r="K32"/>
  <c r="L32"/>
  <c r="K16"/>
  <c r="L16"/>
  <c r="K88"/>
  <c r="L88"/>
  <c r="K41"/>
  <c r="L41"/>
  <c r="K78"/>
  <c r="L78"/>
  <c r="K44"/>
  <c r="L44"/>
  <c r="K308"/>
  <c r="L308"/>
  <c r="K153"/>
  <c r="L153"/>
  <c r="K26"/>
  <c r="L26"/>
  <c r="K211"/>
  <c r="L211"/>
  <c r="K139"/>
  <c r="L139"/>
  <c r="K181"/>
  <c r="L181"/>
  <c r="K210"/>
  <c r="L210"/>
  <c r="K98"/>
  <c r="L98"/>
  <c r="K75"/>
  <c r="L75"/>
  <c r="K66"/>
  <c r="L66"/>
  <c r="K22"/>
  <c r="L22"/>
  <c r="K162"/>
  <c r="L162"/>
  <c r="K138"/>
  <c r="L138"/>
  <c r="K97"/>
  <c r="L97"/>
  <c r="K294"/>
  <c r="L294"/>
  <c r="K223"/>
  <c r="L223"/>
  <c r="K124"/>
  <c r="L124"/>
  <c r="K205"/>
  <c r="L205"/>
  <c r="K284"/>
  <c r="L284"/>
  <c r="K281"/>
  <c r="L281"/>
  <c r="K287"/>
  <c r="L287"/>
  <c r="K149"/>
  <c r="L149"/>
  <c r="K152"/>
  <c r="L152"/>
  <c r="K226"/>
  <c r="L226"/>
  <c r="K185"/>
  <c r="L185"/>
  <c r="K142"/>
  <c r="L142"/>
  <c r="K245"/>
  <c r="L245"/>
  <c r="K252"/>
  <c r="L252"/>
  <c r="K283"/>
  <c r="L283"/>
  <c r="K257"/>
  <c r="L257"/>
  <c r="K235"/>
  <c r="L235"/>
  <c r="K303"/>
  <c r="L303"/>
  <c r="K265"/>
  <c r="L265"/>
  <c r="K263"/>
  <c r="L263"/>
  <c r="K229"/>
  <c r="L229"/>
  <c r="K125"/>
  <c r="L125"/>
  <c r="K143"/>
  <c r="L143"/>
  <c r="K135"/>
  <c r="L135"/>
  <c r="K206"/>
  <c r="L206"/>
  <c r="K271"/>
  <c r="L271"/>
  <c r="K202"/>
  <c r="L202"/>
  <c r="K246"/>
  <c r="L246"/>
  <c r="K243"/>
  <c r="L243"/>
  <c r="K159"/>
  <c r="L159"/>
  <c r="K262"/>
  <c r="L262"/>
  <c r="K298"/>
  <c r="L298"/>
  <c r="K345"/>
  <c r="L345"/>
  <c r="K266"/>
  <c r="L266"/>
  <c r="K174"/>
  <c r="L174"/>
  <c r="K161"/>
  <c r="L161"/>
  <c r="K209"/>
  <c r="L209"/>
  <c r="K113"/>
  <c r="L113"/>
  <c r="K48"/>
  <c r="L48"/>
  <c r="K166"/>
  <c r="L166"/>
  <c r="K175"/>
  <c r="L175"/>
  <c r="K350"/>
  <c r="L350"/>
  <c r="K248"/>
  <c r="L248"/>
  <c r="K192"/>
  <c r="L192"/>
  <c r="K291"/>
  <c r="L291"/>
  <c r="K319"/>
  <c r="L319"/>
  <c r="K302"/>
  <c r="L302"/>
  <c r="K272"/>
  <c r="L272"/>
  <c r="K282"/>
  <c r="L282"/>
  <c r="K323"/>
  <c r="L323"/>
  <c r="K274"/>
  <c r="L274"/>
  <c r="K191"/>
  <c r="L191"/>
  <c r="K296"/>
  <c r="L296"/>
  <c r="K165"/>
  <c r="L165"/>
  <c r="K81"/>
  <c r="L81"/>
  <c r="K195"/>
  <c r="L195"/>
  <c r="K351"/>
  <c r="L351"/>
  <c r="K132"/>
  <c r="L132"/>
  <c r="K225"/>
  <c r="L225"/>
  <c r="K20"/>
  <c r="L20"/>
  <c r="K96"/>
  <c r="L96"/>
  <c r="K222"/>
  <c r="L222"/>
  <c r="K147" i="7"/>
  <c r="J147"/>
  <c r="K120"/>
  <c r="J120"/>
  <c r="K210"/>
  <c r="J210"/>
  <c r="K104"/>
  <c r="J104"/>
  <c r="K40"/>
  <c r="J40"/>
  <c r="K196"/>
  <c r="J196"/>
  <c r="K42"/>
  <c r="J42"/>
  <c r="K255"/>
  <c r="J255"/>
  <c r="K169"/>
  <c r="J169"/>
  <c r="K49"/>
  <c r="J49"/>
  <c r="K170"/>
  <c r="J170"/>
  <c r="K307"/>
  <c r="J307"/>
  <c r="K240"/>
  <c r="J240"/>
  <c r="K308"/>
  <c r="J308"/>
  <c r="K288"/>
  <c r="J288"/>
  <c r="K336"/>
  <c r="J336"/>
  <c r="K162"/>
  <c r="J162"/>
  <c r="K176"/>
  <c r="J176"/>
  <c r="K337"/>
  <c r="J337"/>
  <c r="K220"/>
  <c r="J220"/>
  <c r="K107"/>
  <c r="J107"/>
  <c r="K118"/>
  <c r="J118"/>
  <c r="K311"/>
  <c r="J311"/>
  <c r="K320"/>
  <c r="J320"/>
  <c r="K327"/>
  <c r="J327"/>
  <c r="K298"/>
  <c r="J298"/>
  <c r="K64"/>
  <c r="J64"/>
  <c r="K96"/>
  <c r="J96"/>
  <c r="K43"/>
  <c r="J43"/>
  <c r="K248"/>
  <c r="J248"/>
  <c r="K301"/>
  <c r="J301"/>
  <c r="K174"/>
  <c r="J174"/>
  <c r="K339"/>
  <c r="J339"/>
  <c r="K322"/>
  <c r="J322"/>
  <c r="K228"/>
  <c r="J228"/>
  <c r="K173"/>
  <c r="J173"/>
  <c r="K302"/>
  <c r="J302"/>
  <c r="K330"/>
  <c r="J330"/>
  <c r="K238"/>
  <c r="J238"/>
  <c r="K122"/>
  <c r="J122"/>
  <c r="K243"/>
  <c r="J243"/>
  <c r="K41"/>
  <c r="J41"/>
  <c r="K28"/>
  <c r="J28"/>
  <c r="K98"/>
  <c r="J98"/>
  <c r="K237"/>
  <c r="J237"/>
  <c r="K72"/>
  <c r="J72"/>
  <c r="K82"/>
  <c r="J82"/>
  <c r="K130"/>
  <c r="J130"/>
  <c r="K32"/>
  <c r="J32"/>
  <c r="K85"/>
  <c r="J85"/>
  <c r="K314"/>
  <c r="J314"/>
  <c r="K334"/>
  <c r="J334"/>
  <c r="K171"/>
  <c r="J171"/>
  <c r="K264"/>
  <c r="J264"/>
  <c r="K198"/>
  <c r="J198"/>
  <c r="K270"/>
  <c r="J270"/>
  <c r="K325"/>
  <c r="J325"/>
  <c r="K329"/>
  <c r="J329"/>
  <c r="K79"/>
  <c r="J79"/>
  <c r="K242"/>
  <c r="J242"/>
  <c r="K226"/>
  <c r="J226"/>
  <c r="K306"/>
  <c r="J306"/>
  <c r="K273"/>
  <c r="J273"/>
  <c r="K155"/>
  <c r="J155"/>
  <c r="K33"/>
  <c r="J33"/>
  <c r="K178"/>
  <c r="J178"/>
  <c r="K333"/>
  <c r="J333"/>
  <c r="K347"/>
  <c r="J347"/>
  <c r="K309"/>
  <c r="J309"/>
  <c r="K87"/>
  <c r="J87"/>
  <c r="K218"/>
  <c r="J218"/>
  <c r="K119"/>
  <c r="J119"/>
  <c r="K35"/>
  <c r="J35"/>
  <c r="K103"/>
  <c r="J103"/>
  <c r="K217"/>
  <c r="J217"/>
  <c r="K68"/>
  <c r="J68"/>
  <c r="K148"/>
  <c r="J148"/>
  <c r="K144"/>
  <c r="J144"/>
  <c r="K349"/>
  <c r="J349"/>
  <c r="K145"/>
  <c r="J145"/>
  <c r="K37"/>
  <c r="J37"/>
  <c r="K62"/>
  <c r="J62"/>
  <c r="K44"/>
  <c r="J44"/>
  <c r="K81"/>
  <c r="J81"/>
  <c r="K91"/>
  <c r="J91"/>
  <c r="K200"/>
  <c r="J200"/>
  <c r="K126"/>
  <c r="J126"/>
  <c r="K202"/>
  <c r="J202"/>
  <c r="K185"/>
  <c r="J185"/>
  <c r="K5"/>
  <c r="J5"/>
  <c r="K164"/>
  <c r="J164"/>
  <c r="K114"/>
  <c r="J114"/>
  <c r="K65"/>
  <c r="J65"/>
  <c r="K73"/>
  <c r="J73"/>
  <c r="K112"/>
  <c r="J112"/>
  <c r="K331"/>
  <c r="J331"/>
  <c r="K229"/>
  <c r="J229"/>
  <c r="K95"/>
  <c r="J95"/>
  <c r="K326"/>
  <c r="J326"/>
  <c r="K286"/>
  <c r="J286"/>
  <c r="K310"/>
  <c r="J310"/>
  <c r="K113"/>
  <c r="J113"/>
  <c r="K289"/>
  <c r="J289"/>
  <c r="K323"/>
  <c r="J323"/>
  <c r="K231"/>
  <c r="J231"/>
  <c r="K216"/>
  <c r="J216"/>
  <c r="K201"/>
  <c r="J201"/>
  <c r="K262"/>
  <c r="J262"/>
  <c r="K137"/>
  <c r="J137"/>
  <c r="K232"/>
  <c r="J232"/>
  <c r="K165"/>
  <c r="J165"/>
  <c r="K133"/>
  <c r="J133"/>
  <c r="K179"/>
  <c r="J179"/>
  <c r="K159"/>
  <c r="J159"/>
  <c r="K116"/>
  <c r="J116"/>
  <c r="K184"/>
  <c r="J184"/>
  <c r="K241"/>
  <c r="J241"/>
  <c r="K332"/>
  <c r="J332"/>
  <c r="K199"/>
  <c r="J199"/>
  <c r="K168"/>
  <c r="J168"/>
  <c r="K58"/>
  <c r="J58"/>
  <c r="K213"/>
  <c r="J213"/>
  <c r="K246"/>
  <c r="J246"/>
  <c r="K313"/>
  <c r="J313"/>
  <c r="K254"/>
  <c r="J254"/>
  <c r="K222"/>
  <c r="J222"/>
  <c r="K84"/>
  <c r="J84"/>
  <c r="K272"/>
  <c r="J272"/>
  <c r="K285"/>
  <c r="J285"/>
  <c r="K253"/>
  <c r="J253"/>
  <c r="K256"/>
  <c r="J256"/>
  <c r="K275"/>
  <c r="J275"/>
  <c r="K316"/>
  <c r="J316"/>
  <c r="K341"/>
  <c r="J341"/>
  <c r="K282"/>
  <c r="J282"/>
  <c r="K304"/>
  <c r="J304"/>
  <c r="K50"/>
  <c r="J50"/>
  <c r="K97"/>
  <c r="J97"/>
  <c r="K293"/>
  <c r="J293"/>
  <c r="K161"/>
  <c r="J161"/>
  <c r="K225"/>
  <c r="J225"/>
  <c r="K344"/>
  <c r="J344"/>
  <c r="K271"/>
  <c r="J271"/>
  <c r="K195"/>
  <c r="J195"/>
  <c r="K291"/>
  <c r="J291"/>
  <c r="K139"/>
  <c r="J139"/>
  <c r="K158"/>
  <c r="J158"/>
  <c r="K156"/>
  <c r="J156"/>
  <c r="K157"/>
  <c r="J157"/>
  <c r="K190"/>
  <c r="J190"/>
  <c r="K208"/>
  <c r="J208"/>
  <c r="K166"/>
  <c r="J166"/>
  <c r="K106"/>
  <c r="J106"/>
  <c r="K138"/>
  <c r="J138"/>
  <c r="K94"/>
  <c r="J94"/>
  <c r="K249"/>
  <c r="J249"/>
  <c r="K70"/>
  <c r="J70"/>
  <c r="K259"/>
  <c r="J259"/>
  <c r="K20"/>
  <c r="J20"/>
  <c r="K74"/>
  <c r="J74"/>
  <c r="K296"/>
  <c r="J296"/>
  <c r="K46"/>
  <c r="J46"/>
  <c r="K63"/>
  <c r="J63"/>
  <c r="K6"/>
  <c r="J6"/>
  <c r="K18"/>
  <c r="J18"/>
  <c r="K211"/>
  <c r="J211"/>
  <c r="K191"/>
  <c r="J191"/>
  <c r="K54"/>
  <c r="J54"/>
  <c r="K60"/>
  <c r="J60"/>
  <c r="K221"/>
  <c r="J221"/>
  <c r="K80"/>
  <c r="J80"/>
  <c r="K348"/>
  <c r="J348"/>
  <c r="K219"/>
  <c r="J219"/>
  <c r="K38"/>
  <c r="J38"/>
  <c r="K251"/>
  <c r="J251"/>
  <c r="K125"/>
  <c r="J125"/>
  <c r="K25"/>
  <c r="J25"/>
  <c r="K92"/>
  <c r="J92"/>
  <c r="K121"/>
  <c r="J121"/>
  <c r="K197"/>
  <c r="J197"/>
  <c r="K36"/>
  <c r="J36"/>
  <c r="K8"/>
  <c r="J8"/>
  <c r="K7"/>
  <c r="J7"/>
  <c r="K15"/>
  <c r="J15"/>
  <c r="K66"/>
  <c r="J66"/>
  <c r="K23"/>
  <c r="J23"/>
  <c r="K227"/>
  <c r="J227"/>
  <c r="K19"/>
  <c r="J19"/>
  <c r="K342"/>
  <c r="J342"/>
  <c r="K10"/>
  <c r="J10"/>
  <c r="K39"/>
  <c r="J39"/>
  <c r="K77"/>
  <c r="J77"/>
  <c r="K328"/>
  <c r="J328"/>
  <c r="K4"/>
  <c r="J4"/>
  <c r="K180"/>
  <c r="J180"/>
  <c r="K303"/>
  <c r="J303"/>
  <c r="K244"/>
  <c r="J244"/>
  <c r="K21"/>
  <c r="J21"/>
  <c r="K51"/>
  <c r="J51"/>
  <c r="K11"/>
  <c r="J11"/>
  <c r="K9"/>
  <c r="J9"/>
  <c r="K17"/>
  <c r="J17"/>
  <c r="K57"/>
  <c r="J57"/>
  <c r="K88"/>
  <c r="J88"/>
  <c r="K26"/>
  <c r="J26"/>
  <c r="K14"/>
  <c r="J14"/>
  <c r="K47"/>
  <c r="J47"/>
  <c r="K71"/>
  <c r="J71"/>
  <c r="K75"/>
  <c r="J75"/>
  <c r="K16"/>
  <c r="J16"/>
  <c r="K305"/>
  <c r="J305"/>
  <c r="K83"/>
  <c r="J83"/>
  <c r="K69"/>
  <c r="J69"/>
  <c r="K189"/>
  <c r="J189"/>
  <c r="K115"/>
  <c r="J115"/>
  <c r="K140"/>
  <c r="J140"/>
  <c r="K188"/>
  <c r="J188"/>
  <c r="K117"/>
  <c r="J117"/>
  <c r="K29"/>
  <c r="J29"/>
  <c r="K142"/>
  <c r="J142"/>
  <c r="K67"/>
  <c r="J67"/>
  <c r="K105"/>
  <c r="J105"/>
  <c r="K31"/>
  <c r="J31"/>
  <c r="K48"/>
  <c r="J48"/>
  <c r="K290"/>
  <c r="J290"/>
  <c r="K206"/>
  <c r="J206"/>
  <c r="K99"/>
  <c r="J99"/>
  <c r="K181"/>
  <c r="J181"/>
  <c r="K280"/>
  <c r="J280"/>
  <c r="K276"/>
  <c r="J276"/>
  <c r="K283"/>
  <c r="J283"/>
  <c r="K141"/>
  <c r="J141"/>
  <c r="K13"/>
  <c r="J13"/>
  <c r="K61"/>
  <c r="J61"/>
  <c r="K151"/>
  <c r="J151"/>
  <c r="K215"/>
  <c r="J215"/>
  <c r="K233"/>
  <c r="J233"/>
  <c r="K245"/>
  <c r="J245"/>
  <c r="K278"/>
  <c r="J278"/>
  <c r="K252"/>
  <c r="J252"/>
  <c r="K223"/>
  <c r="J223"/>
  <c r="K300"/>
  <c r="J300"/>
  <c r="K260"/>
  <c r="J260"/>
  <c r="K258"/>
  <c r="J258"/>
  <c r="K214"/>
  <c r="J214"/>
  <c r="K146"/>
  <c r="J146"/>
  <c r="K279"/>
  <c r="J279"/>
  <c r="K101"/>
  <c r="J101"/>
  <c r="K182"/>
  <c r="J182"/>
  <c r="K266"/>
  <c r="J266"/>
  <c r="K177"/>
  <c r="J177"/>
  <c r="K234"/>
  <c r="J234"/>
  <c r="K230"/>
  <c r="J230"/>
  <c r="K30"/>
  <c r="J30"/>
  <c r="K257"/>
  <c r="J257"/>
  <c r="K294"/>
  <c r="J294"/>
  <c r="K345"/>
  <c r="J345"/>
  <c r="K261"/>
  <c r="J261"/>
  <c r="K128"/>
  <c r="J128"/>
  <c r="K55"/>
  <c r="J55"/>
  <c r="K187"/>
  <c r="J187"/>
  <c r="K100"/>
  <c r="J100"/>
  <c r="K186"/>
  <c r="J186"/>
  <c r="K295"/>
  <c r="J295"/>
  <c r="K52"/>
  <c r="J52"/>
  <c r="K268"/>
  <c r="J268"/>
  <c r="K315"/>
  <c r="J315"/>
  <c r="K263"/>
  <c r="J263"/>
  <c r="K193"/>
  <c r="J193"/>
  <c r="K22"/>
  <c r="J22"/>
  <c r="K235"/>
  <c r="J235"/>
  <c r="K150"/>
  <c r="J150"/>
  <c r="K338"/>
  <c r="J338"/>
  <c r="K250"/>
  <c r="J250"/>
  <c r="K172"/>
  <c r="J172"/>
  <c r="K224"/>
  <c r="J224"/>
  <c r="K78"/>
  <c r="J78"/>
  <c r="K12"/>
  <c r="J12"/>
  <c r="K134"/>
  <c r="J134"/>
  <c r="K86"/>
  <c r="J86"/>
  <c r="K204"/>
  <c r="J204"/>
  <c r="K152"/>
  <c r="J152"/>
  <c r="K53"/>
  <c r="J53"/>
  <c r="K160"/>
  <c r="J160"/>
  <c r="K102"/>
  <c r="J102"/>
  <c r="K34"/>
  <c r="J34"/>
  <c r="K90"/>
  <c r="J90"/>
  <c r="K127"/>
  <c r="J127"/>
  <c r="K207"/>
  <c r="J207"/>
  <c r="K136"/>
  <c r="J136"/>
  <c r="K24"/>
  <c r="J24"/>
  <c r="K111"/>
  <c r="J111"/>
  <c r="K89"/>
  <c r="J89"/>
  <c r="K149"/>
  <c r="J149"/>
  <c r="K247"/>
  <c r="J247"/>
  <c r="K274"/>
  <c r="J274"/>
  <c r="K110"/>
  <c r="J110"/>
  <c r="K124"/>
  <c r="J124"/>
  <c r="K131"/>
  <c r="J131"/>
  <c r="K154"/>
  <c r="J154"/>
  <c r="K192"/>
  <c r="J192"/>
  <c r="K346"/>
  <c r="J346"/>
  <c r="K132"/>
  <c r="J132"/>
  <c r="K265"/>
  <c r="J265"/>
  <c r="K297"/>
  <c r="J297"/>
  <c r="K27"/>
  <c r="J27"/>
  <c r="K56"/>
  <c r="J56"/>
  <c r="K129"/>
  <c r="J129"/>
  <c r="K350"/>
  <c r="J350"/>
  <c r="K236"/>
  <c r="J236"/>
  <c r="K163"/>
  <c r="J163"/>
  <c r="K287"/>
  <c r="J287"/>
  <c r="K317"/>
  <c r="J317"/>
  <c r="K299"/>
  <c r="J299"/>
  <c r="K267"/>
  <c r="J267"/>
  <c r="K277"/>
  <c r="J277"/>
  <c r="K321"/>
  <c r="J321"/>
  <c r="K269"/>
  <c r="J269"/>
  <c r="K45"/>
  <c r="J45"/>
  <c r="K292"/>
  <c r="J292"/>
  <c r="K109"/>
  <c r="J109"/>
  <c r="K123"/>
  <c r="J123"/>
  <c r="K167"/>
  <c r="J167"/>
  <c r="K351"/>
  <c r="J351"/>
  <c r="K59"/>
  <c r="J59"/>
  <c r="K209"/>
  <c r="J209"/>
  <c r="K76"/>
  <c r="J76"/>
  <c r="K108"/>
  <c r="J108"/>
  <c r="K205"/>
  <c r="J205"/>
  <c r="I92" i="2"/>
  <c r="J92"/>
  <c r="I172"/>
  <c r="J172"/>
  <c r="I200"/>
  <c r="J200"/>
  <c r="I346"/>
  <c r="J346"/>
  <c r="I93"/>
  <c r="J93"/>
  <c r="I264"/>
  <c r="J264"/>
  <c r="I297"/>
  <c r="J297"/>
  <c r="I109"/>
  <c r="J109"/>
  <c r="I295"/>
  <c r="J295"/>
  <c r="I70"/>
  <c r="J70"/>
  <c r="I267"/>
  <c r="J267"/>
  <c r="I315"/>
  <c r="J315"/>
  <c r="I262"/>
  <c r="J262"/>
  <c r="I201"/>
  <c r="J201"/>
  <c r="I30"/>
  <c r="J30"/>
  <c r="I235"/>
  <c r="J235"/>
  <c r="I118"/>
  <c r="J118"/>
  <c r="I338"/>
  <c r="J338"/>
  <c r="I249"/>
  <c r="J249"/>
  <c r="I186"/>
  <c r="J186"/>
  <c r="I225"/>
  <c r="J225"/>
  <c r="I42"/>
  <c r="J42"/>
  <c r="I34"/>
  <c r="J34"/>
  <c r="I116"/>
  <c r="J116"/>
  <c r="I73"/>
  <c r="J73"/>
  <c r="I111"/>
  <c r="J111"/>
  <c r="I45"/>
  <c r="J45"/>
  <c r="I176"/>
  <c r="J176"/>
  <c r="I178"/>
  <c r="J178"/>
  <c r="I81"/>
  <c r="J81"/>
  <c r="I29"/>
  <c r="J29"/>
  <c r="I53"/>
  <c r="J53"/>
  <c r="I138"/>
  <c r="J138"/>
  <c r="I212"/>
  <c r="J212"/>
  <c r="I59"/>
  <c r="J59"/>
  <c r="I38"/>
  <c r="J38"/>
  <c r="I153"/>
  <c r="J153"/>
  <c r="I75"/>
  <c r="J75"/>
  <c r="I99"/>
  <c r="J99"/>
  <c r="I133"/>
  <c r="J133"/>
  <c r="I274"/>
  <c r="J274"/>
  <c r="I87"/>
  <c r="J87"/>
  <c r="I65"/>
  <c r="J65"/>
  <c r="I170"/>
  <c r="J170"/>
  <c r="I91"/>
  <c r="J91"/>
  <c r="I215"/>
  <c r="J215"/>
  <c r="I54"/>
  <c r="J54"/>
  <c r="I50"/>
  <c r="J50"/>
  <c r="I205"/>
  <c r="J205"/>
  <c r="I44"/>
  <c r="J44"/>
  <c r="I254"/>
  <c r="J254"/>
  <c r="I134"/>
  <c r="J134"/>
  <c r="I31"/>
  <c r="J31"/>
  <c r="I119"/>
  <c r="J119"/>
  <c r="I307"/>
  <c r="J307"/>
  <c r="I240"/>
  <c r="J240"/>
  <c r="I308"/>
  <c r="J308"/>
  <c r="I288"/>
  <c r="J288"/>
  <c r="I336"/>
  <c r="J336"/>
  <c r="I179"/>
  <c r="J179"/>
  <c r="I189"/>
  <c r="J189"/>
  <c r="I337"/>
  <c r="J337"/>
  <c r="I223"/>
  <c r="J223"/>
  <c r="I124"/>
  <c r="J124"/>
  <c r="I157"/>
  <c r="J157"/>
  <c r="I311"/>
  <c r="J311"/>
  <c r="I320"/>
  <c r="J320"/>
  <c r="I327"/>
  <c r="J327"/>
  <c r="I298"/>
  <c r="J298"/>
  <c r="I239"/>
  <c r="J239"/>
  <c r="I115"/>
  <c r="J115"/>
  <c r="I27"/>
  <c r="J27"/>
  <c r="I247"/>
  <c r="J247"/>
  <c r="I301"/>
  <c r="J301"/>
  <c r="I187"/>
  <c r="J187"/>
  <c r="I339"/>
  <c r="J339"/>
  <c r="I322"/>
  <c r="J322"/>
  <c r="I228"/>
  <c r="J228"/>
  <c r="I108"/>
  <c r="J108"/>
  <c r="I302"/>
  <c r="J302"/>
  <c r="I330"/>
  <c r="J330"/>
  <c r="I237"/>
  <c r="J237"/>
  <c r="I160"/>
  <c r="J160"/>
  <c r="I243"/>
  <c r="J243"/>
  <c r="I184"/>
  <c r="J184"/>
  <c r="I83"/>
  <c r="J83"/>
  <c r="I78"/>
  <c r="J78"/>
  <c r="I236"/>
  <c r="J236"/>
  <c r="I66"/>
  <c r="J66"/>
  <c r="I63"/>
  <c r="J63"/>
  <c r="I166"/>
  <c r="J166"/>
  <c r="I26"/>
  <c r="J26"/>
  <c r="I39"/>
  <c r="J39"/>
  <c r="I314"/>
  <c r="J314"/>
  <c r="I334"/>
  <c r="J334"/>
  <c r="I185"/>
  <c r="J185"/>
  <c r="I263"/>
  <c r="J263"/>
  <c r="I207"/>
  <c r="J207"/>
  <c r="I270"/>
  <c r="J270"/>
  <c r="I325"/>
  <c r="J325"/>
  <c r="I329"/>
  <c r="J329"/>
  <c r="I121"/>
  <c r="J121"/>
  <c r="I132"/>
  <c r="J132"/>
  <c r="I227"/>
  <c r="J227"/>
  <c r="I306"/>
  <c r="J306"/>
  <c r="I273"/>
  <c r="J273"/>
  <c r="I173"/>
  <c r="J173"/>
  <c r="I14"/>
  <c r="J14"/>
  <c r="I191"/>
  <c r="J191"/>
  <c r="I333"/>
  <c r="J333"/>
  <c r="I347"/>
  <c r="J347"/>
  <c r="I309"/>
  <c r="J309"/>
  <c r="I74"/>
  <c r="J74"/>
  <c r="I221"/>
  <c r="J221"/>
  <c r="I158"/>
  <c r="J158"/>
  <c r="I46"/>
  <c r="J46"/>
  <c r="I82"/>
  <c r="J82"/>
  <c r="I220"/>
  <c r="J220"/>
  <c r="I32"/>
  <c r="J32"/>
  <c r="I141"/>
  <c r="J141"/>
  <c r="I62"/>
  <c r="J62"/>
  <c r="I349"/>
  <c r="J349"/>
  <c r="I98"/>
  <c r="J98"/>
  <c r="I214"/>
  <c r="J214"/>
  <c r="I112"/>
  <c r="J112"/>
  <c r="I123"/>
  <c r="J123"/>
  <c r="I147"/>
  <c r="J147"/>
  <c r="I76"/>
  <c r="J76"/>
  <c r="I140"/>
  <c r="J140"/>
  <c r="I163"/>
  <c r="J163"/>
  <c r="I61"/>
  <c r="J61"/>
  <c r="I129"/>
  <c r="J129"/>
  <c r="I6"/>
  <c r="J6"/>
  <c r="I104"/>
  <c r="J104"/>
  <c r="I154"/>
  <c r="J154"/>
  <c r="I177"/>
  <c r="J177"/>
  <c r="I67"/>
  <c r="J67"/>
  <c r="I88"/>
  <c r="J88"/>
  <c r="I331"/>
  <c r="J331"/>
  <c r="I229"/>
  <c r="J229"/>
  <c r="I36"/>
  <c r="J36"/>
  <c r="I326"/>
  <c r="J326"/>
  <c r="I286"/>
  <c r="J286"/>
  <c r="I310"/>
  <c r="J310"/>
  <c r="I89"/>
  <c r="J89"/>
  <c r="I289"/>
  <c r="J289"/>
  <c r="I323"/>
  <c r="J323"/>
  <c r="I231"/>
  <c r="J231"/>
  <c r="I219"/>
  <c r="J219"/>
  <c r="I209"/>
  <c r="J209"/>
  <c r="I261"/>
  <c r="J261"/>
  <c r="I94"/>
  <c r="J94"/>
  <c r="I232"/>
  <c r="J232"/>
  <c r="I106"/>
  <c r="J106"/>
  <c r="I167"/>
  <c r="J167"/>
  <c r="I60"/>
  <c r="J60"/>
  <c r="I102"/>
  <c r="J102"/>
  <c r="I156"/>
  <c r="J156"/>
  <c r="I196"/>
  <c r="J196"/>
  <c r="I241"/>
  <c r="J241"/>
  <c r="I332"/>
  <c r="J332"/>
  <c r="I208"/>
  <c r="J208"/>
  <c r="I183"/>
  <c r="J183"/>
  <c r="I269"/>
  <c r="J269"/>
  <c r="I143"/>
  <c r="J143"/>
  <c r="I246"/>
  <c r="J246"/>
  <c r="I313"/>
  <c r="J313"/>
  <c r="I253"/>
  <c r="J253"/>
  <c r="I144"/>
  <c r="J144"/>
  <c r="I72"/>
  <c r="J72"/>
  <c r="I272"/>
  <c r="J272"/>
  <c r="I285"/>
  <c r="J285"/>
  <c r="I252"/>
  <c r="J252"/>
  <c r="I255"/>
  <c r="J255"/>
  <c r="I275"/>
  <c r="J275"/>
  <c r="I316"/>
  <c r="J316"/>
  <c r="I341"/>
  <c r="J341"/>
  <c r="I282"/>
  <c r="J282"/>
  <c r="I304"/>
  <c r="J304"/>
  <c r="I101"/>
  <c r="J101"/>
  <c r="I122"/>
  <c r="J122"/>
  <c r="I293"/>
  <c r="J293"/>
  <c r="I128"/>
  <c r="J128"/>
  <c r="I226"/>
  <c r="J226"/>
  <c r="I344"/>
  <c r="J344"/>
  <c r="I271"/>
  <c r="J271"/>
  <c r="I204"/>
  <c r="J204"/>
  <c r="I291"/>
  <c r="J291"/>
  <c r="I55"/>
  <c r="J55"/>
  <c r="I100"/>
  <c r="J100"/>
  <c r="I174"/>
  <c r="J174"/>
  <c r="I175"/>
  <c r="J175"/>
  <c r="I199"/>
  <c r="J199"/>
  <c r="I213"/>
  <c r="J213"/>
  <c r="I181"/>
  <c r="J181"/>
  <c r="I84"/>
  <c r="J84"/>
  <c r="I95"/>
  <c r="J95"/>
  <c r="I43"/>
  <c r="J43"/>
  <c r="I248"/>
  <c r="J248"/>
  <c r="I12"/>
  <c r="J12"/>
  <c r="I258"/>
  <c r="J258"/>
  <c r="I18"/>
  <c r="J18"/>
  <c r="I68"/>
  <c r="J68"/>
  <c r="I296"/>
  <c r="J296"/>
  <c r="I71"/>
  <c r="J71"/>
  <c r="I33"/>
  <c r="J33"/>
  <c r="I7"/>
  <c r="J7"/>
  <c r="I9"/>
  <c r="J9"/>
  <c r="I136"/>
  <c r="J136"/>
  <c r="I135"/>
  <c r="J135"/>
  <c r="I69"/>
  <c r="J69"/>
  <c r="I216"/>
  <c r="J216"/>
  <c r="I142"/>
  <c r="J142"/>
  <c r="I35"/>
  <c r="J35"/>
  <c r="I348"/>
  <c r="J348"/>
  <c r="I222"/>
  <c r="J222"/>
  <c r="I8"/>
  <c r="J8"/>
  <c r="I250"/>
  <c r="J250"/>
  <c r="I162"/>
  <c r="J162"/>
  <c r="I51"/>
  <c r="J51"/>
  <c r="I148"/>
  <c r="J148"/>
  <c r="I159"/>
  <c r="J159"/>
  <c r="I206"/>
  <c r="J206"/>
  <c r="I56"/>
  <c r="J56"/>
  <c r="I11"/>
  <c r="J11"/>
  <c r="I16"/>
  <c r="J16"/>
  <c r="I19"/>
  <c r="J19"/>
  <c r="I22"/>
  <c r="J22"/>
  <c r="I23"/>
  <c r="J23"/>
  <c r="I113"/>
  <c r="J113"/>
  <c r="I25"/>
  <c r="J25"/>
  <c r="I342"/>
  <c r="J342"/>
  <c r="I5"/>
  <c r="J5"/>
  <c r="I24"/>
  <c r="J24"/>
  <c r="I146"/>
  <c r="J146"/>
  <c r="I328"/>
  <c r="J328"/>
  <c r="I4"/>
  <c r="J4"/>
  <c r="I192"/>
  <c r="J192"/>
  <c r="I303"/>
  <c r="J303"/>
  <c r="I244"/>
  <c r="J244"/>
  <c r="I13"/>
  <c r="J13"/>
  <c r="I105"/>
  <c r="J105"/>
  <c r="I20"/>
  <c r="J20"/>
  <c r="I10"/>
  <c r="J10"/>
  <c r="I17"/>
  <c r="J17"/>
  <c r="I85"/>
  <c r="J85"/>
  <c r="I28"/>
  <c r="J28"/>
  <c r="I47"/>
  <c r="J47"/>
  <c r="I15"/>
  <c r="J15"/>
  <c r="I152"/>
  <c r="J152"/>
  <c r="I57"/>
  <c r="J57"/>
  <c r="I145"/>
  <c r="J145"/>
  <c r="I37"/>
  <c r="J37"/>
  <c r="I305"/>
  <c r="J305"/>
  <c r="I52"/>
  <c r="J52"/>
  <c r="I41"/>
  <c r="J41"/>
  <c r="I139"/>
  <c r="J139"/>
  <c r="I155"/>
  <c r="J155"/>
  <c r="I96"/>
  <c r="J96"/>
  <c r="I198"/>
  <c r="J198"/>
  <c r="I90"/>
  <c r="J90"/>
  <c r="I48"/>
  <c r="J48"/>
  <c r="I168"/>
  <c r="J168"/>
  <c r="I21"/>
  <c r="J21"/>
  <c r="I151"/>
  <c r="J151"/>
  <c r="I202"/>
  <c r="J202"/>
  <c r="I117"/>
  <c r="J117"/>
  <c r="I290"/>
  <c r="J290"/>
  <c r="I211"/>
  <c r="J211"/>
  <c r="I79"/>
  <c r="J79"/>
  <c r="I193"/>
  <c r="J193"/>
  <c r="I280"/>
  <c r="J280"/>
  <c r="I276"/>
  <c r="J276"/>
  <c r="I283"/>
  <c r="J283"/>
  <c r="I97"/>
  <c r="J97"/>
  <c r="I180"/>
  <c r="J180"/>
  <c r="I242"/>
  <c r="J242"/>
  <c r="I171"/>
  <c r="J171"/>
  <c r="I218"/>
  <c r="J218"/>
  <c r="I233"/>
  <c r="J233"/>
  <c r="I245"/>
  <c r="J245"/>
  <c r="I278"/>
  <c r="J278"/>
  <c r="I251"/>
  <c r="J251"/>
  <c r="I224"/>
  <c r="J224"/>
  <c r="I300"/>
  <c r="J300"/>
  <c r="I259"/>
  <c r="J259"/>
  <c r="I257"/>
  <c r="J257"/>
  <c r="I217"/>
  <c r="J217"/>
  <c r="I169"/>
  <c r="J169"/>
  <c r="I279"/>
  <c r="J279"/>
  <c r="I80"/>
  <c r="J80"/>
  <c r="I194"/>
  <c r="J194"/>
  <c r="I265"/>
  <c r="J265"/>
  <c r="I190"/>
  <c r="J190"/>
  <c r="I234"/>
  <c r="J234"/>
  <c r="I230"/>
  <c r="J230"/>
  <c r="I107"/>
  <c r="J107"/>
  <c r="I256"/>
  <c r="J256"/>
  <c r="I294"/>
  <c r="J294"/>
  <c r="I345"/>
  <c r="J345"/>
  <c r="I260"/>
  <c r="J260"/>
  <c r="I164"/>
  <c r="J164"/>
  <c r="I125"/>
  <c r="J125"/>
  <c r="I197"/>
  <c r="J197"/>
  <c r="I150"/>
  <c r="J150"/>
  <c r="I149"/>
  <c r="J149"/>
  <c r="I77"/>
  <c r="J77"/>
  <c r="I120"/>
  <c r="J120"/>
  <c r="I165"/>
  <c r="J165"/>
  <c r="I350"/>
  <c r="J350"/>
  <c r="I137"/>
  <c r="J137"/>
  <c r="I103"/>
  <c r="J103"/>
  <c r="I287"/>
  <c r="J287"/>
  <c r="I317"/>
  <c r="J317"/>
  <c r="I299"/>
  <c r="J299"/>
  <c r="I266"/>
  <c r="J266"/>
  <c r="I277"/>
  <c r="J277"/>
  <c r="I321"/>
  <c r="J321"/>
  <c r="I268"/>
  <c r="J268"/>
  <c r="I110"/>
  <c r="J110"/>
  <c r="I292"/>
  <c r="J292"/>
  <c r="I86"/>
  <c r="J86"/>
  <c r="I161"/>
  <c r="J161"/>
  <c r="I182"/>
  <c r="J182"/>
  <c r="I351"/>
  <c r="J351"/>
  <c r="I127"/>
  <c r="J127"/>
  <c r="I114"/>
  <c r="J114"/>
  <c r="I49"/>
  <c r="J49"/>
  <c r="I40"/>
  <c r="J40"/>
  <c r="I210"/>
  <c r="J210"/>
  <c r="J111" i="6"/>
  <c r="J160"/>
  <c r="J151"/>
  <c r="J187"/>
  <c r="I346"/>
  <c r="J346"/>
  <c r="J161"/>
  <c r="I260"/>
  <c r="J260"/>
  <c r="I297"/>
  <c r="J297"/>
  <c r="I238"/>
  <c r="J238"/>
  <c r="I295"/>
  <c r="J295"/>
  <c r="I40"/>
  <c r="J40"/>
  <c r="J120"/>
  <c r="I315"/>
  <c r="J315"/>
  <c r="I258"/>
  <c r="J258"/>
  <c r="J188"/>
  <c r="I21"/>
  <c r="J21"/>
  <c r="I232"/>
  <c r="J232"/>
  <c r="J165"/>
  <c r="I338"/>
  <c r="J338"/>
  <c r="I243"/>
  <c r="J243"/>
  <c r="J170"/>
  <c r="I220"/>
  <c r="J220"/>
  <c r="I53"/>
  <c r="J53"/>
  <c r="J124"/>
  <c r="I60"/>
  <c r="J60"/>
  <c r="I73"/>
  <c r="J73"/>
  <c r="I263"/>
  <c r="J263"/>
  <c r="I211"/>
  <c r="J211"/>
  <c r="I87"/>
  <c r="J87"/>
  <c r="J155"/>
  <c r="I50"/>
  <c r="J50"/>
  <c r="I33"/>
  <c r="J33"/>
  <c r="I36"/>
  <c r="J36"/>
  <c r="I69"/>
  <c r="J69"/>
  <c r="J112"/>
  <c r="J106"/>
  <c r="I20"/>
  <c r="J20"/>
  <c r="I75"/>
  <c r="J75"/>
  <c r="I35"/>
  <c r="J35"/>
  <c r="J107"/>
  <c r="I279"/>
  <c r="J279"/>
  <c r="I272"/>
  <c r="J272"/>
  <c r="J145"/>
  <c r="J159"/>
  <c r="J148"/>
  <c r="J152"/>
  <c r="I206"/>
  <c r="J206"/>
  <c r="J143"/>
  <c r="I86"/>
  <c r="J86"/>
  <c r="J194"/>
  <c r="J191"/>
  <c r="I248"/>
  <c r="J248"/>
  <c r="J105"/>
  <c r="I19"/>
  <c r="J19"/>
  <c r="J109"/>
  <c r="I307"/>
  <c r="J307"/>
  <c r="I239"/>
  <c r="J239"/>
  <c r="I308"/>
  <c r="J308"/>
  <c r="I288"/>
  <c r="J288"/>
  <c r="I336"/>
  <c r="J336"/>
  <c r="I88"/>
  <c r="J88"/>
  <c r="I61"/>
  <c r="J61"/>
  <c r="I337"/>
  <c r="J337"/>
  <c r="I218"/>
  <c r="J218"/>
  <c r="I51"/>
  <c r="J51"/>
  <c r="J136"/>
  <c r="I311"/>
  <c r="J311"/>
  <c r="I320"/>
  <c r="J320"/>
  <c r="I327"/>
  <c r="J327"/>
  <c r="I298"/>
  <c r="J298"/>
  <c r="I237"/>
  <c r="J237"/>
  <c r="I68"/>
  <c r="J68"/>
  <c r="I42"/>
  <c r="J42"/>
  <c r="I241"/>
  <c r="J241"/>
  <c r="I301"/>
  <c r="J301"/>
  <c r="J174"/>
  <c r="I339"/>
  <c r="J339"/>
  <c r="I322"/>
  <c r="J322"/>
  <c r="I225"/>
  <c r="J225"/>
  <c r="I210"/>
  <c r="J210"/>
  <c r="I302"/>
  <c r="J302"/>
  <c r="I330"/>
  <c r="J330"/>
  <c r="I235"/>
  <c r="J235"/>
  <c r="J140"/>
  <c r="J117"/>
  <c r="J167"/>
  <c r="I80"/>
  <c r="J80"/>
  <c r="I95"/>
  <c r="J95"/>
  <c r="J115"/>
  <c r="I38"/>
  <c r="J38"/>
  <c r="I34"/>
  <c r="J34"/>
  <c r="J144"/>
  <c r="I15"/>
  <c r="J15"/>
  <c r="I55"/>
  <c r="J55"/>
  <c r="I314"/>
  <c r="J314"/>
  <c r="I334"/>
  <c r="J334"/>
  <c r="J169"/>
  <c r="I259"/>
  <c r="J259"/>
  <c r="J197"/>
  <c r="I268"/>
  <c r="J268"/>
  <c r="I325"/>
  <c r="J325"/>
  <c r="I329"/>
  <c r="J329"/>
  <c r="I29"/>
  <c r="J29"/>
  <c r="I266"/>
  <c r="J266"/>
  <c r="I223"/>
  <c r="J223"/>
  <c r="I306"/>
  <c r="J306"/>
  <c r="I271"/>
  <c r="J271"/>
  <c r="I102"/>
  <c r="J102"/>
  <c r="I13"/>
  <c r="J13"/>
  <c r="J177"/>
  <c r="I333"/>
  <c r="J333"/>
  <c r="I347"/>
  <c r="J347"/>
  <c r="I309"/>
  <c r="J309"/>
  <c r="I54"/>
  <c r="J54"/>
  <c r="I216"/>
  <c r="J216"/>
  <c r="J137"/>
  <c r="I39"/>
  <c r="J39"/>
  <c r="I97"/>
  <c r="J97"/>
  <c r="I215"/>
  <c r="J215"/>
  <c r="I27"/>
  <c r="J27"/>
  <c r="I76"/>
  <c r="J76"/>
  <c r="I84"/>
  <c r="J84"/>
  <c r="I349"/>
  <c r="J349"/>
  <c r="I77"/>
  <c r="J77"/>
  <c r="I204"/>
  <c r="J204"/>
  <c r="I267"/>
  <c r="J267"/>
  <c r="I56"/>
  <c r="J56"/>
  <c r="I41"/>
  <c r="J41"/>
  <c r="J129"/>
  <c r="I208"/>
  <c r="J208"/>
  <c r="I82"/>
  <c r="J82"/>
  <c r="I277"/>
  <c r="J277"/>
  <c r="I205"/>
  <c r="J205"/>
  <c r="I5"/>
  <c r="J5"/>
  <c r="J110"/>
  <c r="I57"/>
  <c r="J57"/>
  <c r="I48"/>
  <c r="J48"/>
  <c r="I65"/>
  <c r="J65"/>
  <c r="I59"/>
  <c r="J59"/>
  <c r="I331"/>
  <c r="J331"/>
  <c r="I226"/>
  <c r="J226"/>
  <c r="I98"/>
  <c r="J98"/>
  <c r="I326"/>
  <c r="J326"/>
  <c r="I285"/>
  <c r="J285"/>
  <c r="I310"/>
  <c r="J310"/>
  <c r="J147"/>
  <c r="I289"/>
  <c r="J289"/>
  <c r="I323"/>
  <c r="J323"/>
  <c r="I228"/>
  <c r="J228"/>
  <c r="I214"/>
  <c r="J214"/>
  <c r="I90"/>
  <c r="J90"/>
  <c r="I255"/>
  <c r="J255"/>
  <c r="I103"/>
  <c r="J103"/>
  <c r="I229"/>
  <c r="J229"/>
  <c r="J198"/>
  <c r="I101"/>
  <c r="J101"/>
  <c r="I233"/>
  <c r="J233"/>
  <c r="J183"/>
  <c r="J134"/>
  <c r="J181"/>
  <c r="I240"/>
  <c r="J240"/>
  <c r="I332"/>
  <c r="J332"/>
  <c r="J199"/>
  <c r="J166"/>
  <c r="I265"/>
  <c r="J265"/>
  <c r="I212"/>
  <c r="J212"/>
  <c r="I93"/>
  <c r="J93"/>
  <c r="I313"/>
  <c r="J313"/>
  <c r="I247"/>
  <c r="J247"/>
  <c r="I222"/>
  <c r="J222"/>
  <c r="J126"/>
  <c r="I270"/>
  <c r="J270"/>
  <c r="J121"/>
  <c r="I246"/>
  <c r="J246"/>
  <c r="I249"/>
  <c r="J249"/>
  <c r="I273"/>
  <c r="J273"/>
  <c r="I316"/>
  <c r="J316"/>
  <c r="I341"/>
  <c r="J341"/>
  <c r="I282"/>
  <c r="J282"/>
  <c r="I304"/>
  <c r="J304"/>
  <c r="J182"/>
  <c r="I37"/>
  <c r="J37"/>
  <c r="I293"/>
  <c r="J293"/>
  <c r="J173"/>
  <c r="I221"/>
  <c r="J221"/>
  <c r="I344"/>
  <c r="J344"/>
  <c r="I269"/>
  <c r="J269"/>
  <c r="J193"/>
  <c r="I291"/>
  <c r="J291"/>
  <c r="J184"/>
  <c r="I83"/>
  <c r="J83"/>
  <c r="J153"/>
  <c r="J154"/>
  <c r="J186"/>
  <c r="I202"/>
  <c r="J202"/>
  <c r="J163"/>
  <c r="J138"/>
  <c r="J168"/>
  <c r="J135"/>
  <c r="I242"/>
  <c r="J242"/>
  <c r="I74"/>
  <c r="J74"/>
  <c r="I252"/>
  <c r="J252"/>
  <c r="I11"/>
  <c r="J11"/>
  <c r="I28"/>
  <c r="J28"/>
  <c r="I296"/>
  <c r="J296"/>
  <c r="I46"/>
  <c r="J46"/>
  <c r="I18"/>
  <c r="J18"/>
  <c r="I9"/>
  <c r="J9"/>
  <c r="I7"/>
  <c r="J7"/>
  <c r="J114"/>
  <c r="I203"/>
  <c r="J203"/>
  <c r="I94"/>
  <c r="J94"/>
  <c r="I209"/>
  <c r="J209"/>
  <c r="I91"/>
  <c r="J91"/>
  <c r="J128"/>
  <c r="I348"/>
  <c r="J348"/>
  <c r="I217"/>
  <c r="J217"/>
  <c r="J122"/>
  <c r="J119"/>
  <c r="J142"/>
  <c r="J127"/>
  <c r="I24"/>
  <c r="J24"/>
  <c r="I58"/>
  <c r="J58"/>
  <c r="J196"/>
  <c r="J195"/>
  <c r="I14"/>
  <c r="J14"/>
  <c r="I16"/>
  <c r="J16"/>
  <c r="I22"/>
  <c r="J22"/>
  <c r="I12"/>
  <c r="J12"/>
  <c r="I52"/>
  <c r="J52"/>
  <c r="I287"/>
  <c r="J287"/>
  <c r="I71"/>
  <c r="J71"/>
  <c r="I342"/>
  <c r="J342"/>
  <c r="I8"/>
  <c r="J8"/>
  <c r="I32"/>
  <c r="J32"/>
  <c r="I44"/>
  <c r="J44"/>
  <c r="I328"/>
  <c r="J328"/>
  <c r="I4"/>
  <c r="J4"/>
  <c r="I64"/>
  <c r="J64"/>
  <c r="I303"/>
  <c r="J303"/>
  <c r="J118"/>
  <c r="I25"/>
  <c r="J25"/>
  <c r="J192"/>
  <c r="J125"/>
  <c r="I17"/>
  <c r="J17"/>
  <c r="I31"/>
  <c r="J31"/>
  <c r="I81"/>
  <c r="J81"/>
  <c r="J139"/>
  <c r="I79"/>
  <c r="J79"/>
  <c r="I10"/>
  <c r="J10"/>
  <c r="I45"/>
  <c r="J45"/>
  <c r="I43"/>
  <c r="J43"/>
  <c r="I26"/>
  <c r="J26"/>
  <c r="I6"/>
  <c r="J6"/>
  <c r="I305"/>
  <c r="J305"/>
  <c r="I30"/>
  <c r="J30"/>
  <c r="I23"/>
  <c r="J23"/>
  <c r="I89"/>
  <c r="J89"/>
  <c r="J133"/>
  <c r="J171"/>
  <c r="J185"/>
  <c r="J150"/>
  <c r="I207"/>
  <c r="J207"/>
  <c r="J146"/>
  <c r="J123"/>
  <c r="I47"/>
  <c r="J47"/>
  <c r="J189"/>
  <c r="J156"/>
  <c r="I290"/>
  <c r="J290"/>
  <c r="J200"/>
  <c r="J132"/>
  <c r="J178"/>
  <c r="I280"/>
  <c r="J280"/>
  <c r="I274"/>
  <c r="J274"/>
  <c r="I283"/>
  <c r="J283"/>
  <c r="J172"/>
  <c r="J158"/>
  <c r="J116"/>
  <c r="J149"/>
  <c r="I213"/>
  <c r="J213"/>
  <c r="I230"/>
  <c r="J230"/>
  <c r="I92"/>
  <c r="J92"/>
  <c r="I276"/>
  <c r="J276"/>
  <c r="I244"/>
  <c r="J244"/>
  <c r="I219"/>
  <c r="J219"/>
  <c r="I300"/>
  <c r="J300"/>
  <c r="I253"/>
  <c r="J253"/>
  <c r="I251"/>
  <c r="J251"/>
  <c r="J113"/>
  <c r="I70"/>
  <c r="J70"/>
  <c r="I278"/>
  <c r="J278"/>
  <c r="I96"/>
  <c r="J96"/>
  <c r="J179"/>
  <c r="I261"/>
  <c r="J261"/>
  <c r="J104"/>
  <c r="I231"/>
  <c r="J231"/>
  <c r="I227"/>
  <c r="J227"/>
  <c r="I201"/>
  <c r="J201"/>
  <c r="I250"/>
  <c r="J250"/>
  <c r="I294"/>
  <c r="J294"/>
  <c r="I345"/>
  <c r="J345"/>
  <c r="I254"/>
  <c r="J254"/>
  <c r="I100"/>
  <c r="J100"/>
  <c r="J141"/>
  <c r="I85"/>
  <c r="J85"/>
  <c r="J131"/>
  <c r="I49"/>
  <c r="J49"/>
  <c r="I324"/>
  <c r="J324"/>
  <c r="J130"/>
  <c r="I67"/>
  <c r="J67"/>
  <c r="I66"/>
  <c r="J66"/>
  <c r="I350"/>
  <c r="J350"/>
  <c r="I256"/>
  <c r="J256"/>
  <c r="I78"/>
  <c r="J78"/>
  <c r="I286"/>
  <c r="J286"/>
  <c r="I317"/>
  <c r="J317"/>
  <c r="I299"/>
  <c r="J299"/>
  <c r="I262"/>
  <c r="J262"/>
  <c r="I275"/>
  <c r="J275"/>
  <c r="I321"/>
  <c r="J321"/>
  <c r="I264"/>
  <c r="J264"/>
  <c r="I245"/>
  <c r="J245"/>
  <c r="I292"/>
  <c r="J292"/>
  <c r="I99"/>
  <c r="J99"/>
  <c r="I62"/>
  <c r="J62"/>
  <c r="J164"/>
  <c r="I351"/>
  <c r="J351"/>
  <c r="I63"/>
  <c r="J63"/>
  <c r="I257"/>
  <c r="J257"/>
  <c r="I72"/>
  <c r="J72"/>
  <c r="J162"/>
  <c r="I22" i="5"/>
  <c r="J22"/>
  <c r="I10"/>
  <c r="J10"/>
  <c r="I19"/>
  <c r="J19"/>
  <c r="I84"/>
  <c r="J84"/>
  <c r="I67"/>
  <c r="J67"/>
  <c r="I123"/>
  <c r="J123"/>
  <c r="I11"/>
  <c r="J11"/>
  <c r="I174"/>
  <c r="J174"/>
  <c r="I45"/>
  <c r="J45"/>
  <c r="I111"/>
  <c r="J111"/>
  <c r="I24"/>
  <c r="J24"/>
  <c r="I304"/>
  <c r="J304"/>
  <c r="I206"/>
  <c r="J206"/>
  <c r="I27"/>
  <c r="J27"/>
  <c r="I216"/>
  <c r="J216"/>
  <c r="I125"/>
  <c r="J125"/>
  <c r="I198"/>
  <c r="J198"/>
  <c r="I75"/>
  <c r="J75"/>
  <c r="I62"/>
  <c r="J62"/>
  <c r="I152"/>
  <c r="J152"/>
  <c r="I54"/>
  <c r="J54"/>
  <c r="I14"/>
  <c r="J14"/>
  <c r="I197"/>
  <c r="J197"/>
  <c r="I148"/>
  <c r="J148"/>
  <c r="I87"/>
  <c r="J87"/>
  <c r="I289"/>
  <c r="J289"/>
  <c r="I107"/>
  <c r="J107"/>
  <c r="I65"/>
  <c r="J65"/>
  <c r="I201"/>
  <c r="J201"/>
  <c r="I279"/>
  <c r="J279"/>
  <c r="I269"/>
  <c r="J269"/>
  <c r="I282"/>
  <c r="J282"/>
  <c r="I199"/>
  <c r="J199"/>
  <c r="I59"/>
  <c r="J59"/>
  <c r="I235"/>
  <c r="J235"/>
  <c r="I195"/>
  <c r="J195"/>
  <c r="I214"/>
  <c r="J214"/>
  <c r="I230"/>
  <c r="J230"/>
  <c r="I272"/>
  <c r="J272"/>
  <c r="I271"/>
  <c r="J271"/>
  <c r="I234"/>
  <c r="J234"/>
  <c r="I155"/>
  <c r="J155"/>
  <c r="I299"/>
  <c r="J299"/>
  <c r="I246"/>
  <c r="J246"/>
  <c r="I244"/>
  <c r="J244"/>
  <c r="I182"/>
  <c r="J182"/>
  <c r="I143"/>
  <c r="J143"/>
  <c r="I276"/>
  <c r="J276"/>
  <c r="I124"/>
  <c r="J124"/>
  <c r="I203"/>
  <c r="J203"/>
  <c r="I256"/>
  <c r="J256"/>
  <c r="I202"/>
  <c r="J202"/>
  <c r="I231"/>
  <c r="J231"/>
  <c r="I225"/>
  <c r="J225"/>
  <c r="I207"/>
  <c r="J207"/>
  <c r="I243"/>
  <c r="J243"/>
  <c r="I293"/>
  <c r="J293"/>
  <c r="I345"/>
  <c r="J345"/>
  <c r="I247"/>
  <c r="J247"/>
  <c r="I133"/>
  <c r="J133"/>
  <c r="I126"/>
  <c r="J126"/>
  <c r="I219"/>
  <c r="J219"/>
  <c r="I39"/>
  <c r="J39"/>
  <c r="I194"/>
  <c r="J194"/>
  <c r="I61"/>
  <c r="J61"/>
  <c r="I245"/>
  <c r="J245"/>
  <c r="I18"/>
  <c r="J18"/>
  <c r="I63"/>
  <c r="J63"/>
  <c r="I295"/>
  <c r="J295"/>
  <c r="I74"/>
  <c r="J74"/>
  <c r="I20"/>
  <c r="J20"/>
  <c r="I9"/>
  <c r="J9"/>
  <c r="I6"/>
  <c r="J6"/>
  <c r="I232"/>
  <c r="J232"/>
  <c r="I211"/>
  <c r="J211"/>
  <c r="I35"/>
  <c r="J35"/>
  <c r="I154"/>
  <c r="J154"/>
  <c r="I250"/>
  <c r="J250"/>
  <c r="I33"/>
  <c r="J33"/>
  <c r="I348"/>
  <c r="J348"/>
  <c r="I221"/>
  <c r="J221"/>
  <c r="I8"/>
  <c r="J8"/>
  <c r="I192"/>
  <c r="J192"/>
  <c r="I69"/>
  <c r="J69"/>
  <c r="I28"/>
  <c r="J28"/>
  <c r="I161"/>
  <c r="J161"/>
  <c r="I189"/>
  <c r="J189"/>
  <c r="I104"/>
  <c r="J104"/>
  <c r="I103"/>
  <c r="J103"/>
  <c r="I12"/>
  <c r="J12"/>
  <c r="I16"/>
  <c r="J16"/>
  <c r="I43"/>
  <c r="J43"/>
  <c r="I17"/>
  <c r="J17"/>
  <c r="I31"/>
  <c r="J31"/>
  <c r="I286"/>
  <c r="J286"/>
  <c r="I21"/>
  <c r="J21"/>
  <c r="I342"/>
  <c r="J342"/>
  <c r="I7"/>
  <c r="J7"/>
  <c r="I32"/>
  <c r="J32"/>
  <c r="I36"/>
  <c r="J36"/>
  <c r="I328"/>
  <c r="J328"/>
  <c r="I4"/>
  <c r="J4"/>
  <c r="I273"/>
  <c r="J273"/>
  <c r="I302"/>
  <c r="J302"/>
  <c r="I248"/>
  <c r="J248"/>
  <c r="I15"/>
  <c r="J15"/>
  <c r="I99"/>
  <c r="J99"/>
  <c r="I160"/>
  <c r="J160"/>
  <c r="I344"/>
  <c r="J344"/>
  <c r="I263"/>
  <c r="J263"/>
  <c r="I101"/>
  <c r="J101"/>
  <c r="I290"/>
  <c r="J290"/>
  <c r="I176"/>
  <c r="J176"/>
  <c r="I156"/>
  <c r="J156"/>
  <c r="I57"/>
  <c r="J57"/>
  <c r="I58"/>
  <c r="J58"/>
  <c r="I205"/>
  <c r="J205"/>
  <c r="I208"/>
  <c r="J208"/>
  <c r="I89"/>
  <c r="J89"/>
  <c r="I66"/>
  <c r="J66"/>
  <c r="I121"/>
  <c r="J121"/>
  <c r="I49"/>
  <c r="J49"/>
  <c r="I185"/>
  <c r="J185"/>
  <c r="I238"/>
  <c r="J238"/>
  <c r="I162"/>
  <c r="J162"/>
  <c r="I23"/>
  <c r="J23"/>
  <c r="I264"/>
  <c r="J264"/>
  <c r="I314"/>
  <c r="J314"/>
  <c r="I237"/>
  <c r="J237"/>
  <c r="I242"/>
  <c r="J242"/>
  <c r="I268"/>
  <c r="J268"/>
  <c r="I316"/>
  <c r="J316"/>
  <c r="I341"/>
  <c r="J341"/>
  <c r="I281"/>
  <c r="J281"/>
  <c r="I303"/>
  <c r="J303"/>
  <c r="I96"/>
  <c r="J96"/>
  <c r="I227"/>
  <c r="J227"/>
  <c r="I292"/>
  <c r="J292"/>
  <c r="I139"/>
  <c r="J139"/>
  <c r="I275"/>
  <c r="J275"/>
  <c r="I150"/>
  <c r="J150"/>
  <c r="I5"/>
  <c r="J5"/>
  <c r="I210"/>
  <c r="J210"/>
  <c r="I116"/>
  <c r="J116"/>
  <c r="I278"/>
  <c r="J278"/>
  <c r="I30"/>
  <c r="J30"/>
  <c r="I220"/>
  <c r="J220"/>
  <c r="I331"/>
  <c r="J331"/>
  <c r="I224"/>
  <c r="J224"/>
  <c r="I129"/>
  <c r="J129"/>
  <c r="I326"/>
  <c r="J326"/>
  <c r="I284"/>
  <c r="J284"/>
  <c r="I309"/>
  <c r="J309"/>
  <c r="I56"/>
  <c r="J56"/>
  <c r="I288"/>
  <c r="J288"/>
  <c r="I323"/>
  <c r="J323"/>
  <c r="I226"/>
  <c r="J226"/>
  <c r="I215"/>
  <c r="J215"/>
  <c r="I159"/>
  <c r="J159"/>
  <c r="I249"/>
  <c r="J249"/>
  <c r="I93"/>
  <c r="J93"/>
  <c r="I228"/>
  <c r="J228"/>
  <c r="I178"/>
  <c r="J178"/>
  <c r="I82"/>
  <c r="J82"/>
  <c r="I164"/>
  <c r="J164"/>
  <c r="I97"/>
  <c r="J97"/>
  <c r="I78"/>
  <c r="J78"/>
  <c r="I145"/>
  <c r="J145"/>
  <c r="I171"/>
  <c r="J171"/>
  <c r="I332"/>
  <c r="J332"/>
  <c r="I179"/>
  <c r="J179"/>
  <c r="I92"/>
  <c r="J92"/>
  <c r="I258"/>
  <c r="J258"/>
  <c r="I118"/>
  <c r="J118"/>
  <c r="I274"/>
  <c r="J274"/>
  <c r="I312"/>
  <c r="J312"/>
  <c r="I26"/>
  <c r="J26"/>
  <c r="I183"/>
  <c r="J183"/>
  <c r="I29"/>
  <c r="J29"/>
  <c r="I191"/>
  <c r="J191"/>
  <c r="I110"/>
  <c r="J110"/>
  <c r="I73"/>
  <c r="J73"/>
  <c r="I86"/>
  <c r="J86"/>
  <c r="I173"/>
  <c r="J173"/>
  <c r="I52"/>
  <c r="J52"/>
  <c r="I157"/>
  <c r="J157"/>
  <c r="I175"/>
  <c r="J175"/>
  <c r="I119"/>
  <c r="J119"/>
  <c r="I144"/>
  <c r="J144"/>
  <c r="I81"/>
  <c r="J81"/>
  <c r="I55"/>
  <c r="J55"/>
  <c r="I100"/>
  <c r="J100"/>
  <c r="I98"/>
  <c r="J98"/>
  <c r="I277"/>
  <c r="J277"/>
  <c r="I266"/>
  <c r="J266"/>
  <c r="I40"/>
  <c r="J40"/>
  <c r="I113"/>
  <c r="J113"/>
  <c r="I112"/>
  <c r="J112"/>
  <c r="I85"/>
  <c r="J85"/>
  <c r="I151"/>
  <c r="J151"/>
  <c r="I128"/>
  <c r="J128"/>
  <c r="I37"/>
  <c r="J37"/>
  <c r="I102"/>
  <c r="J102"/>
  <c r="I109"/>
  <c r="J109"/>
  <c r="I239"/>
  <c r="J239"/>
  <c r="I204"/>
  <c r="J204"/>
  <c r="I64"/>
  <c r="J64"/>
  <c r="I172"/>
  <c r="J172"/>
  <c r="I306"/>
  <c r="J306"/>
  <c r="I170"/>
  <c r="J170"/>
  <c r="I307"/>
  <c r="J307"/>
  <c r="I287"/>
  <c r="J287"/>
  <c r="I336"/>
  <c r="J336"/>
  <c r="I71"/>
  <c r="J71"/>
  <c r="I267"/>
  <c r="J267"/>
  <c r="I337"/>
  <c r="J337"/>
  <c r="I223"/>
  <c r="J223"/>
  <c r="I95"/>
  <c r="J95"/>
  <c r="I50"/>
  <c r="J50"/>
  <c r="I310"/>
  <c r="J310"/>
  <c r="I320"/>
  <c r="J320"/>
  <c r="I327"/>
  <c r="J327"/>
  <c r="I297"/>
  <c r="J297"/>
  <c r="I168"/>
  <c r="J168"/>
  <c r="I79"/>
  <c r="J79"/>
  <c r="I77"/>
  <c r="J77"/>
  <c r="I184"/>
  <c r="J184"/>
  <c r="I300"/>
  <c r="J300"/>
  <c r="I140"/>
  <c r="J140"/>
  <c r="I339"/>
  <c r="J339"/>
  <c r="I322"/>
  <c r="J322"/>
  <c r="I193"/>
  <c r="J193"/>
  <c r="I190"/>
  <c r="J190"/>
  <c r="I301"/>
  <c r="J301"/>
  <c r="I330"/>
  <c r="J330"/>
  <c r="I166"/>
  <c r="J166"/>
  <c r="I72"/>
  <c r="J72"/>
  <c r="I241"/>
  <c r="J241"/>
  <c r="I60"/>
  <c r="J60"/>
  <c r="I70"/>
  <c r="J70"/>
  <c r="I47"/>
  <c r="J47"/>
  <c r="I187"/>
  <c r="J187"/>
  <c r="I38"/>
  <c r="J38"/>
  <c r="I134"/>
  <c r="J134"/>
  <c r="I53"/>
  <c r="J53"/>
  <c r="I41"/>
  <c r="J41"/>
  <c r="I132"/>
  <c r="J132"/>
  <c r="I313"/>
  <c r="J313"/>
  <c r="I334"/>
  <c r="J334"/>
  <c r="I114"/>
  <c r="J114"/>
  <c r="I254"/>
  <c r="J254"/>
  <c r="I177"/>
  <c r="J177"/>
  <c r="I262"/>
  <c r="J262"/>
  <c r="I325"/>
  <c r="J325"/>
  <c r="I329"/>
  <c r="J329"/>
  <c r="I131"/>
  <c r="J131"/>
  <c r="I260"/>
  <c r="J260"/>
  <c r="I163"/>
  <c r="J163"/>
  <c r="I305"/>
  <c r="J305"/>
  <c r="I265"/>
  <c r="J265"/>
  <c r="I135"/>
  <c r="J135"/>
  <c r="I13"/>
  <c r="J13"/>
  <c r="I94"/>
  <c r="J94"/>
  <c r="I333"/>
  <c r="J333"/>
  <c r="I347"/>
  <c r="J347"/>
  <c r="I308"/>
  <c r="J308"/>
  <c r="I127"/>
  <c r="J127"/>
  <c r="I218"/>
  <c r="J218"/>
  <c r="I51"/>
  <c r="J51"/>
  <c r="I46"/>
  <c r="J46"/>
  <c r="I68"/>
  <c r="J68"/>
  <c r="I217"/>
  <c r="J217"/>
  <c r="I122"/>
  <c r="J122"/>
  <c r="I200"/>
  <c r="J200"/>
  <c r="I213"/>
  <c r="J213"/>
  <c r="I349"/>
  <c r="J349"/>
  <c r="I222"/>
  <c r="J222"/>
  <c r="I212"/>
  <c r="J212"/>
  <c r="I261"/>
  <c r="J261"/>
  <c r="I120"/>
  <c r="J120"/>
  <c r="I76"/>
  <c r="J76"/>
  <c r="I25"/>
  <c r="J25"/>
  <c r="I153"/>
  <c r="J153"/>
  <c r="I196"/>
  <c r="J196"/>
  <c r="K284" i="7"/>
  <c r="K239"/>
  <c r="K194"/>
  <c r="K281"/>
  <c r="K343"/>
  <c r="K312"/>
  <c r="K319"/>
  <c r="K135"/>
  <c r="K335"/>
  <c r="K324"/>
  <c r="I259" i="5"/>
  <c r="J259"/>
  <c r="I315"/>
  <c r="J315"/>
  <c r="I253"/>
  <c r="J253"/>
  <c r="I147"/>
  <c r="J147"/>
  <c r="I44"/>
  <c r="J44"/>
  <c r="I233"/>
  <c r="J233"/>
  <c r="I91"/>
  <c r="J91"/>
  <c r="I338"/>
  <c r="J338"/>
  <c r="I186"/>
  <c r="J186"/>
  <c r="I115"/>
  <c r="J115"/>
  <c r="I158"/>
  <c r="J158"/>
  <c r="I48"/>
  <c r="J48"/>
  <c r="I83"/>
  <c r="J83"/>
  <c r="I146"/>
  <c r="J146"/>
  <c r="I346"/>
  <c r="J346"/>
  <c r="I137"/>
  <c r="J137"/>
  <c r="I255"/>
  <c r="J255"/>
  <c r="I296"/>
  <c r="J296"/>
  <c r="I169"/>
  <c r="J169"/>
  <c r="I294"/>
  <c r="J294"/>
  <c r="I80"/>
  <c r="J80"/>
  <c r="I209"/>
  <c r="J209"/>
  <c r="I117"/>
  <c r="J117"/>
  <c r="I350"/>
  <c r="J350"/>
  <c r="I251"/>
  <c r="J251"/>
  <c r="I240"/>
  <c r="J240"/>
  <c r="I285"/>
  <c r="J285"/>
  <c r="I317"/>
  <c r="J317"/>
  <c r="I298"/>
  <c r="J298"/>
  <c r="I188"/>
  <c r="J188"/>
  <c r="I270"/>
  <c r="J270"/>
  <c r="I321"/>
  <c r="J321"/>
  <c r="I257"/>
  <c r="J257"/>
  <c r="I236"/>
  <c r="J236"/>
  <c r="I291"/>
  <c r="J291"/>
  <c r="I130"/>
  <c r="J130"/>
  <c r="I105"/>
  <c r="J105"/>
  <c r="I90"/>
  <c r="J90"/>
  <c r="I351"/>
  <c r="J351"/>
  <c r="I229"/>
  <c r="J229"/>
  <c r="I252"/>
  <c r="J252"/>
  <c r="I34"/>
  <c r="J34"/>
  <c r="I138"/>
  <c r="J138"/>
  <c r="I180"/>
  <c r="J180"/>
  <c r="I136"/>
  <c r="J136"/>
  <c r="I334" i="4"/>
  <c r="J334"/>
  <c r="I312"/>
  <c r="J312"/>
  <c r="I150"/>
  <c r="J150"/>
  <c r="I130"/>
  <c r="J130"/>
  <c r="I287"/>
  <c r="J287"/>
  <c r="I323"/>
  <c r="J323"/>
  <c r="I308"/>
  <c r="J308"/>
  <c r="I68"/>
  <c r="J68"/>
  <c r="I181"/>
  <c r="J181"/>
  <c r="I281"/>
  <c r="J281"/>
  <c r="I123"/>
  <c r="J123"/>
  <c r="I72"/>
  <c r="J72"/>
  <c r="I223"/>
  <c r="J223"/>
  <c r="I42"/>
  <c r="J42"/>
  <c r="I67"/>
  <c r="J67"/>
  <c r="I132"/>
  <c r="J132"/>
  <c r="I25"/>
  <c r="J25"/>
  <c r="I54"/>
  <c r="J54"/>
  <c r="I301"/>
  <c r="J301"/>
  <c r="I329"/>
  <c r="J329"/>
  <c r="I121"/>
  <c r="J121"/>
  <c r="I209"/>
  <c r="J209"/>
  <c r="I119"/>
  <c r="J119"/>
  <c r="I227"/>
  <c r="J227"/>
  <c r="I317"/>
  <c r="J317"/>
  <c r="I322"/>
  <c r="J322"/>
  <c r="I52"/>
  <c r="J52"/>
  <c r="I218"/>
  <c r="J218"/>
  <c r="I253"/>
  <c r="J253"/>
  <c r="I291"/>
  <c r="J291"/>
  <c r="I232"/>
  <c r="J232"/>
  <c r="I79"/>
  <c r="J79"/>
  <c r="I28"/>
  <c r="J28"/>
  <c r="I206"/>
  <c r="J206"/>
  <c r="I327"/>
  <c r="J327"/>
  <c r="I347"/>
  <c r="J347"/>
  <c r="I294"/>
  <c r="J294"/>
  <c r="I38"/>
  <c r="J38"/>
  <c r="I133"/>
  <c r="J133"/>
  <c r="I90"/>
  <c r="J90"/>
  <c r="I61"/>
  <c r="J61"/>
  <c r="I74"/>
  <c r="J74"/>
  <c r="I128"/>
  <c r="J128"/>
  <c r="I11"/>
  <c r="J11"/>
  <c r="I70"/>
  <c r="J70"/>
  <c r="I115"/>
  <c r="J115"/>
  <c r="I349"/>
  <c r="J349"/>
  <c r="I142"/>
  <c r="J142"/>
  <c r="I112"/>
  <c r="J112"/>
  <c r="I220"/>
  <c r="J220"/>
  <c r="I129"/>
  <c r="J129"/>
  <c r="I40"/>
  <c r="J40"/>
  <c r="I193"/>
  <c r="J193"/>
  <c r="I207"/>
  <c r="J207"/>
  <c r="I41"/>
  <c r="J41"/>
  <c r="I250"/>
  <c r="J250"/>
  <c r="I188"/>
  <c r="J188"/>
  <c r="I8"/>
  <c r="J8"/>
  <c r="I104"/>
  <c r="J104"/>
  <c r="I159"/>
  <c r="J159"/>
  <c r="I254"/>
  <c r="J254"/>
  <c r="I24"/>
  <c r="J24"/>
  <c r="I140"/>
  <c r="J140"/>
  <c r="I324"/>
  <c r="J324"/>
  <c r="I144"/>
  <c r="J144"/>
  <c r="I47"/>
  <c r="J47"/>
  <c r="I319"/>
  <c r="J319"/>
  <c r="I264"/>
  <c r="J264"/>
  <c r="I295"/>
  <c r="J295"/>
  <c r="I169"/>
  <c r="J169"/>
  <c r="I269"/>
  <c r="J269"/>
  <c r="I313"/>
  <c r="J313"/>
  <c r="I148"/>
  <c r="J148"/>
  <c r="I120"/>
  <c r="J120"/>
  <c r="I226"/>
  <c r="J226"/>
  <c r="I196"/>
  <c r="J196"/>
  <c r="I195"/>
  <c r="J195"/>
  <c r="I154"/>
  <c r="J154"/>
  <c r="I131"/>
  <c r="J131"/>
  <c r="I92"/>
  <c r="J92"/>
  <c r="I275"/>
  <c r="J275"/>
  <c r="I236"/>
  <c r="J236"/>
  <c r="I51"/>
  <c r="J51"/>
  <c r="I137"/>
  <c r="J137"/>
  <c r="I341"/>
  <c r="J341"/>
  <c r="I325"/>
  <c r="J325"/>
  <c r="I139"/>
  <c r="J139"/>
  <c r="I165"/>
  <c r="J165"/>
  <c r="I213"/>
  <c r="J213"/>
  <c r="I282"/>
  <c r="J282"/>
  <c r="I249"/>
  <c r="J249"/>
  <c r="I299"/>
  <c r="J299"/>
  <c r="I178"/>
  <c r="J178"/>
  <c r="I245"/>
  <c r="J245"/>
  <c r="I149"/>
  <c r="J149"/>
  <c r="I231"/>
  <c r="J231"/>
  <c r="I302"/>
  <c r="J302"/>
  <c r="I177"/>
  <c r="J177"/>
  <c r="I183"/>
  <c r="J183"/>
  <c r="I241"/>
  <c r="J241"/>
  <c r="I304"/>
  <c r="J304"/>
  <c r="I338"/>
  <c r="J338"/>
  <c r="I257"/>
  <c r="J257"/>
  <c r="I289"/>
  <c r="J289"/>
  <c r="I224"/>
  <c r="J224"/>
  <c r="I153"/>
  <c r="J153"/>
  <c r="I273"/>
  <c r="J273"/>
  <c r="I109"/>
  <c r="J109"/>
  <c r="I229"/>
  <c r="J229"/>
  <c r="I344"/>
  <c r="J344"/>
  <c r="I230"/>
  <c r="J230"/>
  <c r="I300"/>
  <c r="J300"/>
  <c r="I271"/>
  <c r="J271"/>
  <c r="I111"/>
  <c r="J111"/>
  <c r="I217"/>
  <c r="J217"/>
  <c r="I186"/>
  <c r="J186"/>
  <c r="I192"/>
  <c r="J192"/>
  <c r="I88"/>
  <c r="J88"/>
  <c r="I100"/>
  <c r="J100"/>
  <c r="I155"/>
  <c r="J155"/>
  <c r="I69"/>
  <c r="J69"/>
  <c r="I105"/>
  <c r="J105"/>
  <c r="I86"/>
  <c r="J86"/>
  <c r="I259"/>
  <c r="J259"/>
  <c r="I49"/>
  <c r="J49"/>
  <c r="I187"/>
  <c r="J187"/>
  <c r="I13"/>
  <c r="J13"/>
  <c r="I44"/>
  <c r="J44"/>
  <c r="I277"/>
  <c r="J277"/>
  <c r="I60"/>
  <c r="J60"/>
  <c r="I84"/>
  <c r="J84"/>
  <c r="I9"/>
  <c r="J9"/>
  <c r="I7"/>
  <c r="J7"/>
  <c r="I170"/>
  <c r="J170"/>
  <c r="I106"/>
  <c r="J106"/>
  <c r="I18"/>
  <c r="J18"/>
  <c r="I208"/>
  <c r="J208"/>
  <c r="I201"/>
  <c r="J201"/>
  <c r="I62"/>
  <c r="J62"/>
  <c r="I348"/>
  <c r="J348"/>
  <c r="I141"/>
  <c r="J141"/>
  <c r="I22"/>
  <c r="J22"/>
  <c r="I238"/>
  <c r="J238"/>
  <c r="I83"/>
  <c r="J83"/>
  <c r="I93"/>
  <c r="J93"/>
  <c r="I234"/>
  <c r="J234"/>
  <c r="I96"/>
  <c r="J96"/>
  <c r="I340"/>
  <c r="J340"/>
  <c r="I328"/>
  <c r="J328"/>
  <c r="I15"/>
  <c r="J15"/>
  <c r="I14"/>
  <c r="J14"/>
  <c r="I182"/>
  <c r="J182"/>
  <c r="I10"/>
  <c r="J10"/>
  <c r="I27"/>
  <c r="J27"/>
  <c r="I266"/>
  <c r="J266"/>
  <c r="I58"/>
  <c r="J58"/>
  <c r="I339"/>
  <c r="J339"/>
  <c r="I5"/>
  <c r="J5"/>
  <c r="I30"/>
  <c r="J30"/>
  <c r="I63"/>
  <c r="J63"/>
  <c r="I321"/>
  <c r="J321"/>
  <c r="I4"/>
  <c r="J4"/>
  <c r="I248"/>
  <c r="J248"/>
  <c r="I288"/>
  <c r="J288"/>
  <c r="I191"/>
  <c r="J191"/>
  <c r="I31"/>
  <c r="J31"/>
  <c r="I279"/>
  <c r="J279"/>
  <c r="I71"/>
  <c r="J71"/>
  <c r="I21"/>
  <c r="J21"/>
  <c r="I6"/>
  <c r="J6"/>
  <c r="I103"/>
  <c r="J103"/>
  <c r="I73"/>
  <c r="J73"/>
  <c r="I29"/>
  <c r="J29"/>
  <c r="I12"/>
  <c r="J12"/>
  <c r="I127"/>
  <c r="J127"/>
  <c r="I34"/>
  <c r="J34"/>
  <c r="I17"/>
  <c r="J17"/>
  <c r="I290"/>
  <c r="J290"/>
  <c r="I91"/>
  <c r="J91"/>
  <c r="I81"/>
  <c r="J81"/>
  <c r="I122"/>
  <c r="J122"/>
  <c r="I35"/>
  <c r="J35"/>
  <c r="I59"/>
  <c r="J59"/>
  <c r="I343"/>
  <c r="J343"/>
  <c r="I146"/>
  <c r="J146"/>
  <c r="I204"/>
  <c r="J204"/>
  <c r="I161"/>
  <c r="J161"/>
  <c r="I16"/>
  <c r="J16"/>
  <c r="I56"/>
  <c r="J56"/>
  <c r="I162"/>
  <c r="J162"/>
  <c r="I125"/>
  <c r="J125"/>
  <c r="I270"/>
  <c r="J270"/>
  <c r="I268"/>
  <c r="J268"/>
  <c r="I53"/>
  <c r="J53"/>
  <c r="I76"/>
  <c r="J76"/>
  <c r="I255"/>
  <c r="J255"/>
  <c r="I242"/>
  <c r="J242"/>
  <c r="I258"/>
  <c r="J258"/>
  <c r="I66"/>
  <c r="J66"/>
  <c r="I215"/>
  <c r="J215"/>
  <c r="I174"/>
  <c r="J174"/>
  <c r="I39"/>
  <c r="J39"/>
  <c r="I116"/>
  <c r="J116"/>
  <c r="I163"/>
  <c r="J163"/>
  <c r="I247"/>
  <c r="J247"/>
  <c r="I246"/>
  <c r="J246"/>
  <c r="I173"/>
  <c r="J173"/>
  <c r="I214"/>
  <c r="J214"/>
  <c r="I285"/>
  <c r="J285"/>
  <c r="I189"/>
  <c r="J189"/>
  <c r="I185"/>
  <c r="J185"/>
  <c r="I200"/>
  <c r="J200"/>
  <c r="I124"/>
  <c r="J124"/>
  <c r="I251"/>
  <c r="J251"/>
  <c r="I32"/>
  <c r="J32"/>
  <c r="I78"/>
  <c r="J78"/>
  <c r="I211"/>
  <c r="J211"/>
  <c r="I77"/>
  <c r="J77"/>
  <c r="I168"/>
  <c r="J168"/>
  <c r="I145"/>
  <c r="J145"/>
  <c r="I99"/>
  <c r="J99"/>
  <c r="I184"/>
  <c r="J184"/>
  <c r="I274"/>
  <c r="J274"/>
  <c r="I345"/>
  <c r="J345"/>
  <c r="I190"/>
  <c r="J190"/>
  <c r="I57"/>
  <c r="J57"/>
  <c r="I37"/>
  <c r="J37"/>
  <c r="I138"/>
  <c r="J138"/>
  <c r="I55"/>
  <c r="J55"/>
  <c r="I26"/>
  <c r="J26"/>
  <c r="I80"/>
  <c r="J80"/>
  <c r="I46"/>
  <c r="J46"/>
  <c r="I171"/>
  <c r="J171"/>
  <c r="I292"/>
  <c r="J292"/>
  <c r="I337"/>
  <c r="J337"/>
  <c r="I293"/>
  <c r="J293"/>
  <c r="I267"/>
  <c r="J267"/>
  <c r="I331"/>
  <c r="J331"/>
  <c r="I222"/>
  <c r="J222"/>
  <c r="I240"/>
  <c r="J240"/>
  <c r="I332"/>
  <c r="J332"/>
  <c r="I143"/>
  <c r="J143"/>
  <c r="I221"/>
  <c r="J221"/>
  <c r="I87"/>
  <c r="J87"/>
  <c r="I297"/>
  <c r="J297"/>
  <c r="I310"/>
  <c r="J310"/>
  <c r="I320"/>
  <c r="J320"/>
  <c r="I283"/>
  <c r="J283"/>
  <c r="I316"/>
  <c r="J316"/>
  <c r="I64"/>
  <c r="J64"/>
  <c r="I50"/>
  <c r="J50"/>
  <c r="I239"/>
  <c r="J239"/>
  <c r="I286"/>
  <c r="J286"/>
  <c r="I110"/>
  <c r="J110"/>
  <c r="I89"/>
  <c r="J89"/>
  <c r="I101"/>
  <c r="J101"/>
  <c r="I151"/>
  <c r="J151"/>
  <c r="I346"/>
  <c r="J346"/>
  <c r="I94"/>
  <c r="J94"/>
  <c r="I210"/>
  <c r="J210"/>
  <c r="I278"/>
  <c r="J278"/>
  <c r="I318"/>
  <c r="J318"/>
  <c r="I276"/>
  <c r="J276"/>
  <c r="I65"/>
  <c r="J65"/>
  <c r="I216"/>
  <c r="J216"/>
  <c r="I303"/>
  <c r="J303"/>
  <c r="I205"/>
  <c r="J205"/>
  <c r="I152"/>
  <c r="J152"/>
  <c r="I172"/>
  <c r="J172"/>
  <c r="I160"/>
  <c r="J160"/>
  <c r="I333"/>
  <c r="J333"/>
  <c r="I262"/>
  <c r="J262"/>
  <c r="I126"/>
  <c r="J126"/>
  <c r="I225"/>
  <c r="J225"/>
  <c r="I75"/>
  <c r="J75"/>
  <c r="I23"/>
  <c r="J23"/>
  <c r="I228"/>
  <c r="J228"/>
  <c r="I136"/>
  <c r="J136"/>
  <c r="I237"/>
  <c r="J237"/>
  <c r="I335"/>
  <c r="J335"/>
  <c r="I176"/>
  <c r="J176"/>
  <c r="I118"/>
  <c r="J118"/>
  <c r="I108"/>
  <c r="J108"/>
  <c r="I98"/>
  <c r="J98"/>
  <c r="I219"/>
  <c r="J219"/>
  <c r="I97"/>
  <c r="J97"/>
  <c r="I306"/>
  <c r="J306"/>
  <c r="I134"/>
  <c r="J134"/>
  <c r="I85"/>
  <c r="J85"/>
  <c r="I166"/>
  <c r="J166"/>
  <c r="I296"/>
  <c r="J296"/>
  <c r="I261"/>
  <c r="J261"/>
  <c r="I252"/>
  <c r="J252"/>
  <c r="I235"/>
  <c r="J235"/>
  <c r="I197"/>
  <c r="J197"/>
  <c r="I107"/>
  <c r="J107"/>
  <c r="I82"/>
  <c r="J82"/>
  <c r="I113"/>
  <c r="J113"/>
  <c r="I194"/>
  <c r="J194"/>
  <c r="I45"/>
  <c r="J45"/>
  <c r="I33"/>
  <c r="J33"/>
  <c r="I326"/>
  <c r="J326"/>
  <c r="I233"/>
  <c r="J233"/>
  <c r="I179"/>
  <c r="J179"/>
  <c r="I102"/>
  <c r="J102"/>
  <c r="I167"/>
  <c r="J167"/>
  <c r="I350"/>
  <c r="J350"/>
  <c r="I202"/>
  <c r="J202"/>
  <c r="I180"/>
  <c r="J180"/>
  <c r="I265"/>
  <c r="J265"/>
  <c r="I305"/>
  <c r="J305"/>
  <c r="I284"/>
  <c r="J284"/>
  <c r="I244"/>
  <c r="J244"/>
  <c r="I243"/>
  <c r="J243"/>
  <c r="I311"/>
  <c r="J311"/>
  <c r="I212"/>
  <c r="J212"/>
  <c r="I175"/>
  <c r="J175"/>
  <c r="I272"/>
  <c r="J272"/>
  <c r="I48"/>
  <c r="J48"/>
  <c r="I199"/>
  <c r="J199"/>
  <c r="I156"/>
  <c r="J156"/>
  <c r="I351"/>
  <c r="J351"/>
  <c r="I158"/>
  <c r="J158"/>
  <c r="I203"/>
  <c r="J203"/>
  <c r="I36"/>
  <c r="J36"/>
  <c r="I95"/>
  <c r="J95"/>
  <c r="I157"/>
  <c r="J157"/>
  <c r="C4" i="9"/>
  <c r="C19"/>
  <c r="C6"/>
  <c r="C7"/>
  <c r="C8"/>
  <c r="C9"/>
  <c r="C10"/>
  <c r="C11"/>
  <c r="C12"/>
  <c r="C13"/>
  <c r="C14"/>
  <c r="C15"/>
  <c r="C16"/>
  <c r="C17"/>
  <c r="C18"/>
  <c r="C20"/>
  <c r="C21"/>
  <c r="I16"/>
  <c r="I18"/>
  <c r="I20"/>
  <c r="Q13" i="1"/>
  <c r="I2" i="10"/>
  <c r="H19" i="9"/>
  <c r="I19" s="1"/>
  <c r="H5"/>
  <c r="I5" s="1"/>
  <c r="H4"/>
  <c r="I4" s="1"/>
  <c r="H8"/>
  <c r="I8" s="1"/>
  <c r="H11"/>
  <c r="L11" s="1"/>
  <c r="H10"/>
  <c r="I10" s="1"/>
  <c r="H12"/>
  <c r="L12" s="1"/>
  <c r="H16"/>
  <c r="H6"/>
  <c r="I6" s="1"/>
  <c r="H9"/>
  <c r="I9" s="1"/>
  <c r="H13"/>
  <c r="I13" s="1"/>
  <c r="H17"/>
  <c r="I17" s="1"/>
  <c r="H21"/>
  <c r="I21" s="1"/>
  <c r="H7"/>
  <c r="I7" s="1"/>
  <c r="H14"/>
  <c r="I14" s="1"/>
  <c r="H20"/>
  <c r="H15"/>
  <c r="I15" s="1"/>
  <c r="H18"/>
  <c r="K19"/>
  <c r="L19"/>
  <c r="K7"/>
  <c r="K17"/>
  <c r="K16"/>
  <c r="L16"/>
  <c r="K4"/>
  <c r="K11"/>
  <c r="K14"/>
  <c r="K12"/>
  <c r="K9"/>
  <c r="L9"/>
  <c r="K21"/>
  <c r="K6"/>
  <c r="K13"/>
  <c r="K8"/>
  <c r="K15"/>
  <c r="K10"/>
  <c r="K18"/>
  <c r="L18"/>
  <c r="K20"/>
  <c r="L20"/>
  <c r="I236" i="3"/>
  <c r="J236"/>
  <c r="I165"/>
  <c r="J165"/>
  <c r="I231"/>
  <c r="J231"/>
  <c r="I282"/>
  <c r="J282"/>
  <c r="I254"/>
  <c r="J254"/>
  <c r="I253" i="18"/>
  <c r="J253"/>
  <c r="I294"/>
  <c r="J294"/>
  <c r="I271"/>
  <c r="J271"/>
  <c r="I351"/>
  <c r="J351"/>
  <c r="K179" i="19"/>
  <c r="L179"/>
  <c r="K320"/>
  <c r="L320"/>
  <c r="K336"/>
  <c r="L336"/>
  <c r="K326"/>
  <c r="L326"/>
  <c r="J135" i="7"/>
  <c r="J318"/>
  <c r="K318"/>
  <c r="J335"/>
  <c r="J324"/>
  <c r="I188" i="2"/>
  <c r="J188"/>
  <c r="I281"/>
  <c r="J281"/>
  <c r="I58"/>
  <c r="J58"/>
  <c r="I319"/>
  <c r="J319"/>
  <c r="I343" i="6"/>
  <c r="J343"/>
  <c r="I236"/>
  <c r="J236"/>
  <c r="I312"/>
  <c r="J312"/>
  <c r="I318"/>
  <c r="J318"/>
  <c r="I181" i="5"/>
  <c r="J181"/>
  <c r="I149"/>
  <c r="J149"/>
  <c r="I324"/>
  <c r="J324"/>
  <c r="I318"/>
  <c r="J318"/>
  <c r="I135" i="4"/>
  <c r="J135"/>
  <c r="I307"/>
  <c r="J307"/>
  <c r="I256"/>
  <c r="J256"/>
  <c r="I315"/>
  <c r="J315"/>
  <c r="I43"/>
  <c r="J43"/>
  <c r="I296" i="3"/>
  <c r="I303"/>
  <c r="I305"/>
  <c r="J296"/>
  <c r="J303"/>
  <c r="J305"/>
  <c r="I112" i="18"/>
  <c r="I328"/>
  <c r="I270"/>
  <c r="J112"/>
  <c r="J328"/>
  <c r="J270"/>
  <c r="K221" i="19"/>
  <c r="K122"/>
  <c r="L221"/>
  <c r="L122"/>
  <c r="J319" i="7"/>
  <c r="J194"/>
  <c r="J183"/>
  <c r="K183"/>
  <c r="I126" i="2"/>
  <c r="I335"/>
  <c r="I318"/>
  <c r="J126"/>
  <c r="J335"/>
  <c r="J318"/>
  <c r="I340" i="6"/>
  <c r="I319"/>
  <c r="J340"/>
  <c r="J319"/>
  <c r="I142" i="5"/>
  <c r="I343"/>
  <c r="I141"/>
  <c r="J142"/>
  <c r="J343"/>
  <c r="J141"/>
  <c r="I309" i="4"/>
  <c r="I336"/>
  <c r="J309"/>
  <c r="J336"/>
  <c r="I61" i="3"/>
  <c r="I319" i="5"/>
  <c r="I283"/>
  <c r="J319"/>
  <c r="J283"/>
  <c r="I280"/>
  <c r="J280"/>
  <c r="I198" i="4"/>
  <c r="J198"/>
  <c r="B1" i="14"/>
  <c r="F2" i="9"/>
  <c r="G2" i="18"/>
  <c r="G2" i="3"/>
  <c r="I2" i="19"/>
  <c r="G2" i="7"/>
  <c r="G2" i="2"/>
  <c r="G2" i="4"/>
  <c r="G2" i="5"/>
  <c r="J143" i="7"/>
  <c r="J284"/>
  <c r="J281"/>
  <c r="J153"/>
  <c r="J343"/>
  <c r="J312"/>
  <c r="J340"/>
  <c r="J239"/>
  <c r="J203"/>
  <c r="J175"/>
  <c r="K5" i="9"/>
  <c r="J284" i="6"/>
  <c r="I284"/>
  <c r="J224"/>
  <c r="I224"/>
  <c r="J157"/>
  <c r="J176"/>
  <c r="J335"/>
  <c r="I335"/>
  <c r="J281"/>
  <c r="I281"/>
  <c r="J175"/>
  <c r="J190"/>
  <c r="J180"/>
  <c r="J108"/>
  <c r="K203" i="7"/>
  <c r="K340"/>
  <c r="K153"/>
  <c r="K143"/>
  <c r="J349" i="18"/>
  <c r="I349"/>
  <c r="J159"/>
  <c r="I159"/>
  <c r="J117"/>
  <c r="I117"/>
  <c r="J267"/>
  <c r="I267"/>
  <c r="J200"/>
  <c r="I200"/>
  <c r="J312"/>
  <c r="I312"/>
  <c r="J311"/>
  <c r="I311"/>
  <c r="J333"/>
  <c r="I333"/>
  <c r="J228"/>
  <c r="I228"/>
  <c r="J257"/>
  <c r="I257"/>
  <c r="J307"/>
  <c r="I307"/>
  <c r="L187" i="19"/>
  <c r="K187"/>
  <c r="L104"/>
  <c r="K104"/>
  <c r="L119"/>
  <c r="K119"/>
  <c r="L321"/>
  <c r="K321"/>
  <c r="L129"/>
  <c r="K129"/>
  <c r="L343"/>
  <c r="K343"/>
  <c r="L146"/>
  <c r="K146"/>
  <c r="L285"/>
  <c r="K285"/>
  <c r="L288"/>
  <c r="K288"/>
  <c r="L250"/>
  <c r="K250"/>
  <c r="L109"/>
  <c r="K109"/>
  <c r="J321" i="3"/>
  <c r="I321"/>
  <c r="J61"/>
  <c r="J247"/>
  <c r="I247"/>
  <c r="J205"/>
  <c r="I205"/>
  <c r="J253"/>
  <c r="I253"/>
  <c r="J290"/>
  <c r="I290"/>
  <c r="J350"/>
  <c r="I350"/>
  <c r="J64"/>
  <c r="I64"/>
  <c r="J248"/>
  <c r="I248"/>
  <c r="I324" i="2"/>
  <c r="J324"/>
  <c r="J195"/>
  <c r="I195"/>
  <c r="J130"/>
  <c r="I130"/>
  <c r="J284"/>
  <c r="I284"/>
  <c r="J312"/>
  <c r="I312"/>
  <c r="J64"/>
  <c r="I64"/>
  <c r="J88" i="5"/>
  <c r="I88"/>
  <c r="J340"/>
  <c r="I340"/>
  <c r="J311"/>
  <c r="I311"/>
  <c r="J203" i="2"/>
  <c r="I203"/>
  <c r="J238"/>
  <c r="I238"/>
  <c r="J343"/>
  <c r="I343"/>
  <c r="J340"/>
  <c r="I340"/>
  <c r="J335" i="5"/>
  <c r="I335"/>
  <c r="J106"/>
  <c r="I106"/>
  <c r="J167"/>
  <c r="I167"/>
  <c r="J108"/>
  <c r="I108"/>
  <c r="J42"/>
  <c r="I42"/>
  <c r="J114" i="4"/>
  <c r="J263"/>
  <c r="I114"/>
  <c r="J260"/>
  <c r="I147"/>
  <c r="J298"/>
  <c r="J314"/>
  <c r="I314"/>
  <c r="J342"/>
  <c r="I260"/>
  <c r="J117"/>
  <c r="I117"/>
  <c r="I263"/>
  <c r="I298"/>
  <c r="J164"/>
  <c r="I342"/>
  <c r="J147"/>
  <c r="I330"/>
  <c r="J330"/>
  <c r="I164"/>
  <c r="G1"/>
  <c r="G1" i="5"/>
  <c r="G1" i="2"/>
  <c r="G1" i="3"/>
  <c r="I1" i="19"/>
  <c r="G1" i="18"/>
  <c r="G1" i="7"/>
  <c r="G2" i="6"/>
  <c r="G1"/>
  <c r="F1" i="9"/>
  <c r="I1" i="10"/>
  <c r="K175" i="7"/>
  <c r="Q9" i="1"/>
  <c r="Q6"/>
  <c r="Q7"/>
  <c r="Q11"/>
  <c r="Q8"/>
  <c r="Q12"/>
  <c r="Q10"/>
  <c r="Q5"/>
  <c r="V158" i="10" l="1"/>
  <c r="U71"/>
  <c r="V303"/>
  <c r="U346"/>
  <c r="U181"/>
  <c r="U40"/>
  <c r="U107"/>
  <c r="U151"/>
  <c r="U88"/>
  <c r="U77"/>
  <c r="U304"/>
  <c r="V240"/>
  <c r="U278"/>
  <c r="V146"/>
  <c r="V274"/>
  <c r="U61"/>
  <c r="U238"/>
  <c r="U209"/>
  <c r="U298"/>
  <c r="V183"/>
  <c r="U103"/>
  <c r="V118"/>
  <c r="V79"/>
  <c r="U100"/>
  <c r="V175"/>
  <c r="V106"/>
  <c r="V50"/>
  <c r="V211"/>
  <c r="U59"/>
  <c r="V24"/>
  <c r="V92"/>
  <c r="V37"/>
  <c r="U272"/>
  <c r="V80"/>
  <c r="V202"/>
  <c r="U180"/>
  <c r="V317"/>
  <c r="U231"/>
  <c r="U204"/>
  <c r="U305"/>
  <c r="V124"/>
  <c r="U292"/>
  <c r="U170"/>
  <c r="V30"/>
  <c r="U113"/>
  <c r="V347"/>
  <c r="V239"/>
  <c r="V249"/>
  <c r="U214"/>
  <c r="L10" i="9"/>
  <c r="L6"/>
  <c r="V194" i="10"/>
  <c r="V130"/>
  <c r="V66"/>
  <c r="V206"/>
  <c r="V90"/>
  <c r="U301"/>
  <c r="U265"/>
  <c r="V271"/>
  <c r="U46"/>
  <c r="U343"/>
  <c r="V185"/>
  <c r="V281"/>
  <c r="U196"/>
  <c r="V314"/>
  <c r="U126"/>
  <c r="U171"/>
  <c r="V248"/>
  <c r="V93"/>
  <c r="U300"/>
  <c r="V221"/>
  <c r="U254"/>
  <c r="U109"/>
  <c r="V105"/>
  <c r="V160"/>
  <c r="V34"/>
  <c r="V54"/>
  <c r="U212"/>
  <c r="V42"/>
  <c r="V112"/>
  <c r="V53"/>
  <c r="V247"/>
  <c r="V323"/>
  <c r="U186"/>
  <c r="V70"/>
  <c r="V259"/>
  <c r="U45"/>
  <c r="V39"/>
  <c r="U280"/>
  <c r="V74"/>
  <c r="U62"/>
  <c r="L8" i="9"/>
  <c r="L14"/>
  <c r="L4"/>
  <c r="L17"/>
  <c r="U347" i="10"/>
  <c r="I11" i="9"/>
  <c r="V180" i="10"/>
  <c r="V300"/>
  <c r="V187"/>
  <c r="V26"/>
  <c r="V218"/>
  <c r="V119"/>
  <c r="V28"/>
  <c r="V137"/>
  <c r="V242"/>
  <c r="V292"/>
  <c r="I12" i="9"/>
  <c r="L15"/>
  <c r="L13"/>
  <c r="L21"/>
  <c r="L7"/>
  <c r="U125" i="10"/>
  <c r="U249"/>
  <c r="U187"/>
  <c r="U194"/>
  <c r="U26"/>
  <c r="U28"/>
  <c r="U285"/>
  <c r="U242"/>
  <c r="U119"/>
  <c r="U218"/>
  <c r="L5" i="9"/>
  <c r="U243" i="10"/>
  <c r="U37"/>
  <c r="U74"/>
  <c r="V116" l="1"/>
  <c r="U116"/>
  <c r="U80"/>
  <c r="U221"/>
  <c r="U314"/>
  <c r="U203"/>
  <c r="V83"/>
  <c r="V163"/>
  <c r="V188"/>
  <c r="U338"/>
  <c r="U4"/>
  <c r="V284"/>
  <c r="V350"/>
  <c r="V153"/>
  <c r="V162"/>
  <c r="U52"/>
  <c r="V52"/>
  <c r="O38" i="14"/>
  <c r="V104" i="10"/>
  <c r="U104"/>
  <c r="V318"/>
  <c r="U318"/>
  <c r="U92"/>
  <c r="O23" i="14"/>
  <c r="O4"/>
  <c r="O22"/>
  <c r="U160" i="10"/>
  <c r="V126"/>
  <c r="U25"/>
  <c r="U51"/>
  <c r="U225"/>
  <c r="V227"/>
  <c r="U135"/>
  <c r="V135"/>
  <c r="V348"/>
  <c r="U348"/>
  <c r="U108"/>
  <c r="V108"/>
  <c r="V226"/>
  <c r="U226"/>
  <c r="U65"/>
  <c r="V65"/>
  <c r="V89"/>
  <c r="U89"/>
  <c r="U198"/>
  <c r="V198"/>
  <c r="U228"/>
  <c r="V228"/>
  <c r="U349"/>
  <c r="V349"/>
  <c r="V23"/>
  <c r="U23"/>
  <c r="V223"/>
  <c r="U223"/>
  <c r="V169"/>
  <c r="U169"/>
  <c r="U277"/>
  <c r="V277"/>
  <c r="V251"/>
  <c r="U251"/>
  <c r="V31"/>
  <c r="U31"/>
  <c r="V5"/>
  <c r="O15" i="14"/>
  <c r="U150" i="10"/>
  <c r="U90"/>
  <c r="U206"/>
  <c r="U281"/>
  <c r="U42"/>
  <c r="V214"/>
  <c r="V128"/>
  <c r="V151"/>
  <c r="V6"/>
  <c r="U128"/>
  <c r="U102"/>
  <c r="U137"/>
  <c r="V170"/>
  <c r="V339"/>
  <c r="V344"/>
  <c r="V196"/>
  <c r="U339"/>
  <c r="V150"/>
  <c r="V45"/>
  <c r="V11"/>
  <c r="U344"/>
  <c r="U130"/>
  <c r="V265"/>
  <c r="V207"/>
  <c r="U207"/>
  <c r="U16"/>
  <c r="V16"/>
  <c r="O79" i="14"/>
  <c r="U41" i="10"/>
  <c r="V41"/>
  <c r="V294"/>
  <c r="U294"/>
  <c r="V136"/>
  <c r="U136"/>
  <c r="O52" i="14"/>
  <c r="V48" i="10"/>
  <c r="U48"/>
  <c r="V326"/>
  <c r="U326"/>
  <c r="V264"/>
  <c r="U264"/>
  <c r="U250"/>
  <c r="V250"/>
  <c r="V18"/>
  <c r="U18"/>
  <c r="V97"/>
  <c r="U97"/>
  <c r="U192"/>
  <c r="V192"/>
  <c r="U105"/>
  <c r="U146"/>
  <c r="V186"/>
  <c r="V102"/>
  <c r="V343"/>
  <c r="V288"/>
  <c r="V272"/>
  <c r="V61"/>
  <c r="V62"/>
  <c r="O59" i="14"/>
  <c r="U239" i="10"/>
  <c r="U110"/>
  <c r="O26" i="14"/>
  <c r="U30" i="10"/>
  <c r="V110"/>
  <c r="V109"/>
  <c r="U183"/>
  <c r="U274"/>
  <c r="U259"/>
  <c r="V298"/>
  <c r="U54"/>
  <c r="U118"/>
  <c r="O40" i="14"/>
  <c r="O55"/>
  <c r="O7"/>
  <c r="O107"/>
  <c r="O94"/>
  <c r="O18"/>
  <c r="U216" i="10"/>
  <c r="V171"/>
  <c r="V216"/>
  <c r="O120" i="14"/>
  <c r="U85" i="10"/>
  <c r="V85"/>
  <c r="U217"/>
  <c r="V217"/>
  <c r="V176"/>
  <c r="U176"/>
  <c r="U168"/>
  <c r="V168"/>
  <c r="U260"/>
  <c r="V260"/>
  <c r="U189"/>
  <c r="V189"/>
  <c r="V246"/>
  <c r="U246"/>
  <c r="V290"/>
  <c r="U290"/>
  <c r="V49"/>
  <c r="U49"/>
  <c r="U237"/>
  <c r="V237"/>
  <c r="V182"/>
  <c r="U182"/>
  <c r="V268"/>
  <c r="U268"/>
  <c r="U220"/>
  <c r="V220"/>
  <c r="V230"/>
  <c r="U230"/>
  <c r="V346"/>
  <c r="V155"/>
  <c r="U64"/>
  <c r="U201"/>
  <c r="U50"/>
  <c r="U53"/>
  <c r="V51"/>
  <c r="U342"/>
  <c r="U155"/>
  <c r="V59"/>
  <c r="V231"/>
  <c r="V203"/>
  <c r="U24"/>
  <c r="V305"/>
  <c r="V181"/>
  <c r="V201"/>
  <c r="V238"/>
  <c r="U262"/>
  <c r="U124"/>
  <c r="U39"/>
  <c r="V204"/>
  <c r="V245"/>
  <c r="V197"/>
  <c r="U197"/>
  <c r="U222"/>
  <c r="U9"/>
  <c r="V252"/>
  <c r="U319"/>
  <c r="U159"/>
  <c r="V159"/>
  <c r="U297"/>
  <c r="V297"/>
  <c r="V199"/>
  <c r="U199"/>
  <c r="U20"/>
  <c r="V20"/>
  <c r="U279"/>
  <c r="V279"/>
  <c r="U200"/>
  <c r="V200"/>
  <c r="V282"/>
  <c r="U282"/>
  <c r="U270"/>
  <c r="V270"/>
  <c r="V291"/>
  <c r="U291"/>
  <c r="V12"/>
  <c r="U12"/>
  <c r="U91"/>
  <c r="V91"/>
  <c r="V341"/>
  <c r="U341"/>
  <c r="V73"/>
  <c r="U73"/>
  <c r="V154"/>
  <c r="U154"/>
  <c r="V139"/>
  <c r="U139"/>
  <c r="U142"/>
  <c r="V142"/>
  <c r="V331"/>
  <c r="U331"/>
  <c r="U63"/>
  <c r="V63"/>
  <c r="O14" i="14"/>
  <c r="V13" i="10"/>
  <c r="U13"/>
  <c r="V55"/>
  <c r="U55"/>
  <c r="U208"/>
  <c r="V208"/>
  <c r="U106"/>
  <c r="V75"/>
  <c r="V88"/>
  <c r="V243"/>
  <c r="U75"/>
  <c r="U245"/>
  <c r="U202"/>
  <c r="V77"/>
  <c r="V125"/>
  <c r="U271"/>
  <c r="V152"/>
  <c r="V304"/>
  <c r="V266"/>
  <c r="U266"/>
  <c r="U317"/>
  <c r="V46"/>
  <c r="U162"/>
  <c r="U152"/>
  <c r="V285"/>
  <c r="U66"/>
  <c r="U303"/>
  <c r="U34"/>
  <c r="V25"/>
  <c r="U315"/>
  <c r="V103"/>
  <c r="V301"/>
  <c r="A11" i="9"/>
  <c r="V40" i="10"/>
  <c r="V4"/>
  <c r="V71"/>
  <c r="U248"/>
  <c r="U158"/>
  <c r="V212"/>
  <c r="V100"/>
  <c r="U70"/>
  <c r="U185"/>
  <c r="U275"/>
  <c r="V82"/>
  <c r="U211"/>
  <c r="O33" i="14"/>
  <c r="O35"/>
  <c r="U240" i="10"/>
  <c r="U112"/>
  <c r="V280"/>
  <c r="V113"/>
  <c r="V261"/>
  <c r="U247"/>
  <c r="O41" i="14"/>
  <c r="O57"/>
  <c r="U56" i="10"/>
  <c r="U175"/>
  <c r="O47" i="14"/>
  <c r="O48"/>
  <c r="U190" i="10"/>
  <c r="V275"/>
  <c r="V190"/>
  <c r="V56"/>
  <c r="U323"/>
  <c r="U261"/>
  <c r="V254"/>
  <c r="V278"/>
  <c r="V107"/>
  <c r="O65" i="14"/>
  <c r="U288" i="10"/>
  <c r="U82"/>
  <c r="U93"/>
  <c r="U79"/>
  <c r="V315"/>
  <c r="V209"/>
  <c r="V256"/>
  <c r="U256"/>
  <c r="O93" i="14"/>
  <c r="U219" i="10"/>
  <c r="V219"/>
  <c r="V322"/>
  <c r="U322"/>
  <c r="V157"/>
  <c r="U157"/>
  <c r="O50" i="14"/>
  <c r="V244" i="10"/>
  <c r="U244"/>
  <c r="O108" i="14"/>
  <c r="U267" i="10"/>
  <c r="V267"/>
  <c r="V236"/>
  <c r="U236"/>
  <c r="U191"/>
  <c r="V191"/>
  <c r="U330"/>
  <c r="V330"/>
  <c r="V36"/>
  <c r="U36"/>
  <c r="V327"/>
  <c r="U327"/>
  <c r="V296"/>
  <c r="U296"/>
  <c r="U233"/>
  <c r="V233"/>
  <c r="U57"/>
  <c r="V57"/>
  <c r="U167"/>
  <c r="V167"/>
  <c r="U234"/>
  <c r="V234"/>
  <c r="O66" i="14"/>
  <c r="U96" i="10"/>
  <c r="V96"/>
  <c r="U351"/>
  <c r="V351"/>
  <c r="U101"/>
  <c r="V101"/>
  <c r="V15"/>
  <c r="U15"/>
  <c r="V336"/>
  <c r="U336"/>
  <c r="U287"/>
  <c r="V287"/>
  <c r="U117"/>
  <c r="V117"/>
  <c r="U111"/>
  <c r="V111"/>
  <c r="V33"/>
  <c r="U33"/>
  <c r="U72"/>
  <c r="V72"/>
  <c r="V311"/>
  <c r="U311"/>
  <c r="U172"/>
  <c r="V172"/>
  <c r="U179"/>
  <c r="V179"/>
  <c r="U178"/>
  <c r="V178"/>
  <c r="U332"/>
  <c r="V332"/>
  <c r="U120"/>
  <c r="V120"/>
  <c r="U308"/>
  <c r="V308"/>
  <c r="U132"/>
  <c r="V132"/>
  <c r="U307"/>
  <c r="V307"/>
  <c r="U131"/>
  <c r="V131"/>
  <c r="U316"/>
  <c r="V316"/>
  <c r="U67"/>
  <c r="V67"/>
  <c r="U21"/>
  <c r="V21"/>
  <c r="V312"/>
  <c r="U312"/>
  <c r="U325"/>
  <c r="V325"/>
  <c r="V302"/>
  <c r="U302"/>
  <c r="V148"/>
  <c r="U148"/>
  <c r="U115"/>
  <c r="V115"/>
  <c r="V177"/>
  <c r="U177"/>
  <c r="U68"/>
  <c r="V68"/>
  <c r="U98"/>
  <c r="V98"/>
  <c r="U7"/>
  <c r="V7"/>
  <c r="U334"/>
  <c r="V334"/>
  <c r="U310"/>
  <c r="V310"/>
  <c r="V123"/>
  <c r="U123"/>
  <c r="U141"/>
  <c r="V141"/>
  <c r="U38"/>
  <c r="V38"/>
  <c r="U313"/>
  <c r="V313"/>
  <c r="V345"/>
  <c r="U345"/>
  <c r="V87"/>
  <c r="U87"/>
  <c r="V121"/>
  <c r="U121"/>
  <c r="V122"/>
  <c r="U122"/>
  <c r="U283"/>
  <c r="V283"/>
  <c r="U144"/>
  <c r="V144"/>
  <c r="U81"/>
  <c r="V81"/>
  <c r="U213"/>
  <c r="V213"/>
  <c r="U145"/>
  <c r="V145"/>
  <c r="V329"/>
  <c r="U329"/>
  <c r="U255"/>
  <c r="V255"/>
  <c r="U161"/>
  <c r="V161"/>
  <c r="O87" i="14"/>
  <c r="U86" i="10"/>
  <c r="V86"/>
  <c r="V19"/>
  <c r="U19"/>
  <c r="U335"/>
  <c r="V335"/>
  <c r="U143"/>
  <c r="V143"/>
  <c r="V133"/>
  <c r="U133"/>
  <c r="U127"/>
  <c r="V127"/>
  <c r="V232"/>
  <c r="U232"/>
  <c r="U14"/>
  <c r="V114"/>
  <c r="U114"/>
  <c r="U309"/>
  <c r="V309"/>
  <c r="U27"/>
  <c r="U215"/>
  <c r="V215"/>
  <c r="V333"/>
  <c r="U333"/>
  <c r="V166"/>
  <c r="U257"/>
  <c r="V257"/>
  <c r="O49" i="14"/>
  <c r="U299" i="10"/>
  <c r="V299"/>
  <c r="U293"/>
  <c r="V293"/>
  <c r="V8"/>
  <c r="U8"/>
  <c r="V286"/>
  <c r="U286"/>
  <c r="U129"/>
  <c r="V129"/>
  <c r="V138"/>
  <c r="U138"/>
  <c r="V84"/>
  <c r="U84"/>
  <c r="V184"/>
  <c r="U184"/>
  <c r="V58"/>
  <c r="U58"/>
  <c r="U47"/>
  <c r="V47"/>
  <c r="U22"/>
  <c r="V22"/>
  <c r="U165"/>
  <c r="V165"/>
  <c r="U273"/>
  <c r="V273"/>
  <c r="U76"/>
  <c r="V76"/>
  <c r="U224"/>
  <c r="V224"/>
  <c r="O31" i="14"/>
  <c r="U210" i="10"/>
  <c r="V210"/>
  <c r="U17"/>
  <c r="V17"/>
  <c r="O43" i="14"/>
  <c r="V140" i="10"/>
  <c r="U140"/>
  <c r="U320"/>
  <c r="V320"/>
  <c r="U10"/>
  <c r="V10"/>
  <c r="U340"/>
  <c r="V340"/>
  <c r="U193"/>
  <c r="V193"/>
  <c r="V235"/>
  <c r="U235"/>
  <c r="U134"/>
  <c r="V134"/>
  <c r="U43"/>
  <c r="V43"/>
  <c r="V35"/>
  <c r="U35"/>
  <c r="U276"/>
  <c r="V276"/>
  <c r="U173"/>
  <c r="V173"/>
  <c r="V324"/>
  <c r="U324"/>
  <c r="U99"/>
  <c r="V99"/>
  <c r="O53" i="14"/>
  <c r="V95" i="10"/>
  <c r="U95"/>
  <c r="O39" i="14"/>
  <c r="V164" i="10"/>
  <c r="U164"/>
  <c r="U156"/>
  <c r="V156"/>
  <c r="U205"/>
  <c r="V205"/>
  <c r="U295"/>
  <c r="V295"/>
  <c r="U321"/>
  <c r="V321"/>
  <c r="O77" i="14"/>
  <c r="U44" i="10"/>
  <c r="V44"/>
  <c r="U60"/>
  <c r="V60"/>
  <c r="O17" i="14"/>
  <c r="U269" i="10"/>
  <c r="V269"/>
  <c r="V195"/>
  <c r="U195"/>
  <c r="A16" i="9"/>
  <c r="A21"/>
  <c r="A19"/>
  <c r="O46" i="14"/>
  <c r="A12" i="9"/>
  <c r="O122" i="14"/>
  <c r="A18" i="9"/>
  <c r="A14"/>
  <c r="A6"/>
  <c r="A4"/>
  <c r="A8"/>
  <c r="A9"/>
  <c r="A5"/>
  <c r="A13"/>
  <c r="A10"/>
  <c r="A15"/>
  <c r="A7"/>
  <c r="A20"/>
  <c r="A17"/>
  <c r="V27" i="10" l="1"/>
  <c r="U83"/>
  <c r="U163"/>
  <c r="U284"/>
  <c r="V225"/>
  <c r="V14"/>
  <c r="U227"/>
  <c r="U188"/>
  <c r="O89" i="14"/>
  <c r="O24"/>
  <c r="U153" i="10"/>
  <c r="O11" i="14"/>
  <c r="U350" i="10"/>
  <c r="V338"/>
  <c r="U6"/>
  <c r="O19" i="14"/>
  <c r="U5" i="10"/>
  <c r="U174"/>
  <c r="V174"/>
  <c r="U11"/>
  <c r="U29"/>
  <c r="V29"/>
  <c r="O44" i="14"/>
  <c r="V64" i="10"/>
  <c r="V342"/>
  <c r="V222"/>
  <c r="U166"/>
  <c r="V9"/>
  <c r="O9" i="14"/>
  <c r="O25"/>
  <c r="O13"/>
  <c r="O67"/>
  <c r="O110"/>
  <c r="V319" i="10"/>
  <c r="O21" i="14"/>
  <c r="O10"/>
  <c r="O75"/>
  <c r="V147" i="10"/>
  <c r="U147"/>
  <c r="U306"/>
  <c r="V306"/>
  <c r="O20" i="14"/>
  <c r="O36"/>
  <c r="O5"/>
  <c r="V32" i="10"/>
  <c r="U32"/>
  <c r="U328"/>
  <c r="V328"/>
  <c r="V263"/>
  <c r="U263"/>
  <c r="U241"/>
  <c r="V241"/>
  <c r="V258"/>
  <c r="U258"/>
  <c r="U252"/>
  <c r="U78"/>
  <c r="V78"/>
  <c r="V262"/>
  <c r="U149"/>
  <c r="V149"/>
  <c r="U253"/>
  <c r="V253"/>
  <c r="V229"/>
  <c r="U229"/>
  <c r="O74" i="14"/>
  <c r="U337" i="10"/>
  <c r="V337"/>
  <c r="V94"/>
  <c r="U94"/>
  <c r="U69"/>
  <c r="V69"/>
  <c r="O6" i="14" l="1"/>
  <c r="O12"/>
  <c r="O58"/>
  <c r="E112" i="10" l="1"/>
  <c r="E315"/>
  <c r="E154"/>
  <c r="E229"/>
  <c r="E160"/>
  <c r="E173"/>
  <c r="E332"/>
  <c r="E200"/>
  <c r="E119"/>
  <c r="E309"/>
  <c r="E107"/>
  <c r="E334"/>
  <c r="E46"/>
  <c r="E89"/>
  <c r="E68"/>
  <c r="E232"/>
  <c r="E114"/>
  <c r="E105"/>
  <c r="E191"/>
  <c r="E62"/>
  <c r="E165"/>
  <c r="E10"/>
  <c r="E330"/>
  <c r="E262"/>
  <c r="E220"/>
  <c r="E17"/>
  <c r="E175"/>
  <c r="E282"/>
  <c r="E273"/>
  <c r="E145"/>
  <c r="E72"/>
  <c r="E253"/>
  <c r="E283"/>
  <c r="E101"/>
  <c r="E331"/>
  <c r="E75"/>
  <c r="E79"/>
  <c r="E297"/>
  <c r="E265"/>
  <c r="E87"/>
  <c r="D10" i="9"/>
  <c r="E64" i="10"/>
  <c r="E339"/>
  <c r="E82"/>
  <c r="E33"/>
  <c r="D4" i="9"/>
  <c r="D21"/>
  <c r="E248" i="10"/>
  <c r="D11" i="9"/>
  <c r="E289" i="10"/>
  <c r="E340"/>
  <c r="E192"/>
  <c r="E221"/>
  <c r="E85"/>
  <c r="E95"/>
  <c r="E210"/>
  <c r="E73"/>
  <c r="E171"/>
  <c r="E132"/>
  <c r="E218"/>
  <c r="E328"/>
  <c r="E94"/>
  <c r="E106"/>
  <c r="E217"/>
  <c r="E170"/>
  <c r="E58"/>
  <c r="E124"/>
  <c r="E148"/>
  <c r="E318"/>
  <c r="E108"/>
  <c r="E180"/>
  <c r="D8" i="9"/>
  <c r="E88" i="10"/>
  <c r="D16" i="9"/>
  <c r="E227" i="10"/>
  <c r="E291"/>
  <c r="E302"/>
  <c r="E155"/>
  <c r="E50"/>
  <c r="E166"/>
  <c r="E61"/>
  <c r="E149"/>
  <c r="E118"/>
  <c r="E69"/>
  <c r="E336"/>
  <c r="E99"/>
  <c r="E184"/>
  <c r="E24"/>
  <c r="E48"/>
  <c r="E260"/>
  <c r="E202"/>
  <c r="E324"/>
  <c r="D17" i="9"/>
  <c r="E130" i="10"/>
  <c r="E125"/>
  <c r="E9"/>
  <c r="E31"/>
  <c r="E22"/>
  <c r="E230"/>
  <c r="E349"/>
  <c r="E172"/>
  <c r="E298"/>
  <c r="E169"/>
  <c r="E321"/>
  <c r="E251"/>
  <c r="E60"/>
  <c r="E70"/>
  <c r="E178"/>
  <c r="E52"/>
  <c r="E161"/>
  <c r="E204"/>
  <c r="E18"/>
  <c r="E245"/>
  <c r="D7" i="9"/>
  <c r="E275" i="10"/>
  <c r="E268"/>
  <c r="D14" i="9"/>
  <c r="E343" i="10"/>
  <c r="E11"/>
  <c r="E341"/>
  <c r="E307"/>
  <c r="E256"/>
  <c r="E183"/>
  <c r="E140"/>
  <c r="E337"/>
  <c r="E188"/>
  <c r="E164"/>
  <c r="E55"/>
  <c r="E54"/>
  <c r="E258"/>
  <c r="E187"/>
  <c r="E139"/>
  <c r="E348"/>
  <c r="E279"/>
  <c r="D9" i="9"/>
  <c r="E141" i="10"/>
  <c r="E115"/>
  <c r="E36"/>
  <c r="E111"/>
  <c r="E19"/>
  <c r="E47"/>
  <c r="E276"/>
  <c r="E264"/>
  <c r="E104"/>
  <c r="E316"/>
  <c r="E142"/>
  <c r="E137"/>
  <c r="E143"/>
  <c r="E109"/>
  <c r="E153"/>
  <c r="E77"/>
  <c r="E270"/>
  <c r="E335"/>
  <c r="E102"/>
  <c r="E194"/>
  <c r="E12"/>
  <c r="E212"/>
  <c r="D18" i="9"/>
  <c r="E236" i="10"/>
  <c r="E6"/>
  <c r="E214"/>
  <c r="E35"/>
  <c r="E80"/>
  <c r="E14"/>
  <c r="E103"/>
  <c r="E116"/>
  <c r="E128"/>
  <c r="E239"/>
  <c r="E98"/>
  <c r="E133"/>
  <c r="E190"/>
  <c r="E304"/>
  <c r="E195"/>
  <c r="E176"/>
  <c r="E344"/>
  <c r="E123"/>
  <c r="E63"/>
  <c r="D15" i="9"/>
  <c r="E338" i="10"/>
  <c r="E255"/>
  <c r="E246"/>
  <c r="E234"/>
  <c r="E13"/>
  <c r="E122"/>
  <c r="E66"/>
  <c r="E83"/>
  <c r="E213"/>
  <c r="E90"/>
  <c r="E97"/>
  <c r="E28"/>
  <c r="E189"/>
  <c r="E43"/>
  <c r="E317"/>
  <c r="E293"/>
  <c r="E129"/>
  <c r="E42"/>
  <c r="E254"/>
  <c r="E305"/>
  <c r="E320"/>
  <c r="E152"/>
  <c r="E294"/>
  <c r="E51"/>
  <c r="E249"/>
  <c r="E138"/>
  <c r="E30"/>
  <c r="E23"/>
  <c r="E56"/>
  <c r="E93"/>
  <c r="E127"/>
  <c r="E21"/>
  <c r="E177"/>
  <c r="E325"/>
  <c r="E110"/>
  <c r="E296"/>
  <c r="E261"/>
  <c r="E342"/>
  <c r="E168"/>
  <c r="E136"/>
  <c r="E37"/>
  <c r="E67"/>
  <c r="E199"/>
  <c r="E240"/>
  <c r="E147"/>
  <c r="E159"/>
  <c r="E131"/>
  <c r="E209"/>
  <c r="E100"/>
  <c r="E81"/>
  <c r="E272"/>
  <c r="E211"/>
  <c r="E40"/>
  <c r="E201"/>
  <c r="D12" i="9"/>
  <c r="D13"/>
  <c r="E327" i="10"/>
  <c r="E25"/>
  <c r="E290"/>
  <c r="E319"/>
  <c r="E126"/>
  <c r="E314"/>
  <c r="E346"/>
  <c r="E313"/>
  <c r="E306"/>
  <c r="E44"/>
  <c r="E280"/>
  <c r="E205"/>
  <c r="E27"/>
  <c r="E20"/>
  <c r="E29"/>
  <c r="E235"/>
  <c r="E71"/>
  <c r="E288"/>
  <c r="E281"/>
  <c r="E300"/>
  <c r="E263"/>
  <c r="D19" i="9"/>
  <c r="E278" i="10"/>
  <c r="E181"/>
  <c r="E225"/>
  <c r="E323"/>
  <c r="E158"/>
  <c r="E5"/>
  <c r="E41"/>
  <c r="E59"/>
  <c r="E157"/>
  <c r="E286"/>
  <c r="E197"/>
  <c r="E156"/>
  <c r="E274"/>
  <c r="E237"/>
  <c r="E231"/>
  <c r="E186"/>
  <c r="E241"/>
  <c r="E292"/>
  <c r="E216"/>
  <c r="E215"/>
  <c r="E311"/>
  <c r="E34"/>
  <c r="E226"/>
  <c r="E120"/>
  <c r="E49"/>
  <c r="E151"/>
  <c r="E167"/>
  <c r="E134"/>
  <c r="E39"/>
  <c r="E310"/>
  <c r="E224"/>
  <c r="E117"/>
  <c r="E252"/>
  <c r="E92"/>
  <c r="E198"/>
  <c r="E266"/>
  <c r="E84"/>
  <c r="E113"/>
  <c r="E32"/>
  <c r="E345"/>
  <c r="E174"/>
  <c r="E182"/>
  <c r="E185"/>
  <c r="E7"/>
  <c r="E8"/>
  <c r="E96"/>
  <c r="E16"/>
  <c r="E135"/>
  <c r="E322"/>
  <c r="E146"/>
  <c r="E150"/>
  <c r="E247"/>
  <c r="E295"/>
  <c r="E53"/>
  <c r="E350"/>
  <c r="E65"/>
  <c r="E26"/>
  <c r="E121"/>
  <c r="E285"/>
  <c r="E179"/>
  <c r="E301"/>
  <c r="E259"/>
  <c r="E57"/>
  <c r="E329"/>
  <c r="E271"/>
  <c r="E74"/>
  <c r="E222"/>
  <c r="E223"/>
  <c r="E326"/>
  <c r="E193"/>
  <c r="E333"/>
  <c r="E233"/>
  <c r="E347"/>
  <c r="E244"/>
  <c r="E196"/>
  <c r="P12" i="14"/>
  <c r="D20" i="9"/>
  <c r="E162" i="10"/>
  <c r="E351"/>
  <c r="E267"/>
  <c r="E208"/>
  <c r="E312"/>
  <c r="E144"/>
  <c r="E78"/>
  <c r="E4"/>
  <c r="E243"/>
  <c r="E238"/>
  <c r="E308"/>
  <c r="E219"/>
  <c r="E284"/>
  <c r="E287"/>
  <c r="E207"/>
  <c r="E45"/>
  <c r="E203"/>
  <c r="E206"/>
  <c r="E242"/>
  <c r="E163"/>
  <c r="E228"/>
  <c r="E250"/>
  <c r="E277"/>
  <c r="E269"/>
  <c r="E91"/>
  <c r="E303"/>
  <c r="E76"/>
  <c r="E38"/>
  <c r="E299"/>
  <c r="E257"/>
  <c r="D6" i="9"/>
  <c r="E15" i="10"/>
  <c r="O154" i="14"/>
  <c r="C5" i="9"/>
  <c r="D5" s="1"/>
  <c r="O138" i="14" l="1"/>
  <c r="O126"/>
  <c r="O171"/>
  <c r="O178"/>
  <c r="O27"/>
  <c r="O117"/>
  <c r="O133"/>
  <c r="O92"/>
  <c r="O16"/>
  <c r="O28"/>
  <c r="O29"/>
  <c r="O161"/>
  <c r="O124"/>
  <c r="O116"/>
  <c r="E86" i="10"/>
  <c r="O219" i="14"/>
  <c r="O118"/>
  <c r="O109"/>
  <c r="O90"/>
  <c r="O88"/>
  <c r="O158"/>
  <c r="O186"/>
  <c r="O152"/>
  <c r="O173"/>
  <c r="O193"/>
  <c r="O160"/>
  <c r="O241"/>
  <c r="O106"/>
  <c r="O149"/>
  <c r="O175"/>
  <c r="O159"/>
  <c r="O167"/>
  <c r="O85"/>
  <c r="O224"/>
  <c r="O83"/>
  <c r="O81"/>
  <c r="O155"/>
  <c r="O121"/>
  <c r="O102"/>
  <c r="O114"/>
  <c r="O150"/>
  <c r="O203"/>
  <c r="O111"/>
  <c r="O228"/>
  <c r="O151"/>
  <c r="O221" l="1"/>
  <c r="O197"/>
  <c r="O218"/>
  <c r="O139"/>
  <c r="O170"/>
  <c r="O195"/>
  <c r="O136"/>
  <c r="O222"/>
  <c r="O206"/>
  <c r="J12" i="9"/>
  <c r="J20"/>
  <c r="J21"/>
  <c r="J8"/>
  <c r="O141" i="14"/>
  <c r="O145"/>
  <c r="O266"/>
  <c r="O332"/>
  <c r="O125"/>
  <c r="O312"/>
  <c r="O328"/>
  <c r="O259"/>
  <c r="O245"/>
  <c r="O308"/>
  <c r="O294"/>
  <c r="O315"/>
  <c r="O211"/>
  <c r="O322"/>
  <c r="O168"/>
  <c r="O281"/>
  <c r="O188"/>
  <c r="O177"/>
  <c r="O216"/>
  <c r="O317"/>
  <c r="O187"/>
  <c r="O323"/>
  <c r="O261"/>
  <c r="O343"/>
  <c r="O113"/>
  <c r="O76"/>
  <c r="O56"/>
  <c r="O84"/>
  <c r="O101"/>
  <c r="O71"/>
  <c r="O166"/>
  <c r="O32"/>
  <c r="O340"/>
  <c r="O255"/>
  <c r="O200"/>
  <c r="O242"/>
  <c r="O265"/>
  <c r="O238"/>
  <c r="O331"/>
  <c r="O287"/>
  <c r="O252"/>
  <c r="O296"/>
  <c r="O234"/>
  <c r="O307"/>
  <c r="O220"/>
  <c r="O347"/>
  <c r="O346"/>
  <c r="O204"/>
  <c r="O299"/>
  <c r="O338"/>
  <c r="O205"/>
  <c r="O314"/>
  <c r="O295"/>
  <c r="O192"/>
  <c r="O169"/>
  <c r="O37"/>
  <c r="O165"/>
  <c r="O319"/>
  <c r="O326"/>
  <c r="O292"/>
  <c r="O289"/>
  <c r="O282"/>
  <c r="O194"/>
  <c r="O172"/>
  <c r="O306"/>
  <c r="O257"/>
  <c r="O310"/>
  <c r="O309"/>
  <c r="O209"/>
  <c r="O270"/>
  <c r="O189"/>
  <c r="O313"/>
  <c r="O329"/>
  <c r="O127"/>
  <c r="O190"/>
  <c r="O191"/>
  <c r="O64"/>
  <c r="O103"/>
  <c r="O42"/>
  <c r="O80"/>
  <c r="O82"/>
  <c r="O68"/>
  <c r="O63"/>
  <c r="O140"/>
  <c r="O185"/>
  <c r="O202"/>
  <c r="O341"/>
  <c r="O303"/>
  <c r="O260"/>
  <c r="O305"/>
  <c r="O290"/>
  <c r="O199"/>
  <c r="O291"/>
  <c r="O276"/>
  <c r="O286"/>
  <c r="O284"/>
  <c r="O244"/>
  <c r="O345"/>
  <c r="O258"/>
  <c r="O288"/>
  <c r="O262"/>
  <c r="O339"/>
  <c r="O350"/>
  <c r="O179"/>
  <c r="O237"/>
  <c r="O215"/>
  <c r="O78"/>
  <c r="O196"/>
  <c r="O72"/>
  <c r="O100"/>
  <c r="O91"/>
  <c r="O62"/>
  <c r="O144"/>
  <c r="O45"/>
  <c r="O236"/>
  <c r="O207"/>
  <c r="O249"/>
  <c r="O213"/>
  <c r="O153"/>
  <c r="O333"/>
  <c r="O285"/>
  <c r="O217"/>
  <c r="O212"/>
  <c r="O181"/>
  <c r="O324"/>
  <c r="O330"/>
  <c r="O263"/>
  <c r="O264"/>
  <c r="O163"/>
  <c r="O229"/>
  <c r="O267"/>
  <c r="O123"/>
  <c r="O316"/>
  <c r="O112"/>
  <c r="O104"/>
  <c r="O129"/>
  <c r="O156"/>
  <c r="O73"/>
  <c r="O51"/>
  <c r="O70"/>
  <c r="O61"/>
  <c r="O96"/>
  <c r="O60"/>
  <c r="O344"/>
  <c r="O298"/>
  <c r="O231"/>
  <c r="O325"/>
  <c r="O293"/>
  <c r="O321"/>
  <c r="O246"/>
  <c r="O351"/>
  <c r="O300"/>
  <c r="O334"/>
  <c r="O214"/>
  <c r="O176"/>
  <c r="O253"/>
  <c r="O277"/>
  <c r="O225"/>
  <c r="O327"/>
  <c r="O272"/>
  <c r="O318"/>
  <c r="O201"/>
  <c r="O349"/>
  <c r="O239"/>
  <c r="O184"/>
  <c r="O198"/>
  <c r="O97"/>
  <c r="O115"/>
  <c r="O137"/>
  <c r="O69"/>
  <c r="O162"/>
  <c r="O128"/>
  <c r="O95"/>
  <c r="O131"/>
  <c r="O146"/>
  <c r="O280"/>
  <c r="O302"/>
  <c r="O256"/>
  <c r="O254"/>
  <c r="O311"/>
  <c r="O301"/>
  <c r="O174"/>
  <c r="O143"/>
  <c r="O275"/>
  <c r="O274"/>
  <c r="O269"/>
  <c r="O250"/>
  <c r="O182"/>
  <c r="O297"/>
  <c r="O251"/>
  <c r="O240"/>
  <c r="O248"/>
  <c r="O336"/>
  <c r="O304"/>
  <c r="O247"/>
  <c r="O273"/>
  <c r="O227"/>
  <c r="O132"/>
  <c r="O164"/>
  <c r="O135"/>
  <c r="O134"/>
  <c r="O98"/>
  <c r="O105"/>
  <c r="O86"/>
  <c r="O30"/>
  <c r="O99"/>
  <c r="O180"/>
  <c r="O130"/>
  <c r="O142"/>
  <c r="O119"/>
  <c r="O54"/>
  <c r="O147"/>
  <c r="O34"/>
  <c r="O148"/>
  <c r="O183"/>
  <c r="O230"/>
  <c r="O283"/>
  <c r="O279"/>
  <c r="O235"/>
  <c r="O342"/>
  <c r="O233"/>
  <c r="O348"/>
  <c r="O271"/>
  <c r="O335"/>
  <c r="O278"/>
  <c r="O320"/>
  <c r="O268"/>
  <c r="O232"/>
  <c r="O157"/>
  <c r="O226"/>
  <c r="O223"/>
  <c r="O337"/>
  <c r="O208"/>
  <c r="O210"/>
  <c r="O243"/>
  <c r="J11" i="9" l="1"/>
  <c r="J16" l="1"/>
  <c r="J9"/>
  <c r="J4"/>
  <c r="J5"/>
  <c r="J6" l="1"/>
  <c r="J15"/>
  <c r="J19"/>
  <c r="J14"/>
  <c r="J18"/>
  <c r="J17"/>
  <c r="J7" l="1"/>
  <c r="J13"/>
  <c r="J10"/>
  <c r="B10" l="1"/>
  <c r="B16"/>
  <c r="B6"/>
  <c r="B18"/>
  <c r="B15"/>
  <c r="B7"/>
  <c r="B5"/>
  <c r="B11"/>
  <c r="B9"/>
  <c r="B12"/>
  <c r="B4"/>
  <c r="B8"/>
  <c r="B20"/>
  <c r="B14"/>
  <c r="B17"/>
  <c r="B13"/>
  <c r="B21"/>
  <c r="B19"/>
</calcChain>
</file>

<file path=xl/sharedStrings.xml><?xml version="1.0" encoding="utf-8"?>
<sst xmlns="http://schemas.openxmlformats.org/spreadsheetml/2006/main" count="6841" uniqueCount="703">
  <si>
    <t>Event 9: Spoken Number</t>
    <phoneticPr fontId="7" type="noConversion"/>
  </si>
  <si>
    <t>Event 10: Speed Cards</t>
    <phoneticPr fontId="7" type="noConversion"/>
  </si>
  <si>
    <t>Signed off by Chief Arbiter</t>
    <phoneticPr fontId="36" type="noConversion"/>
  </si>
  <si>
    <t>Email address</t>
    <phoneticPr fontId="36" type="noConversion"/>
  </si>
  <si>
    <t>WMSC Ranking (Y/N)</t>
    <phoneticPr fontId="36" type="noConversion"/>
  </si>
  <si>
    <t>ID</t>
    <phoneticPr fontId="7" type="noConversion"/>
  </si>
  <si>
    <t>Event 2: Binary Digits</t>
    <phoneticPr fontId="7" type="noConversion"/>
  </si>
  <si>
    <t>ID</t>
    <phoneticPr fontId="7" type="noConversion"/>
  </si>
  <si>
    <t>PLEASE COMPLETE ALL DETAILS BELOW BEFORE SUBMITTING RESULTS TO WMSC</t>
    <phoneticPr fontId="36" type="noConversion"/>
  </si>
  <si>
    <t>Event Website / Facebook page</t>
    <phoneticPr fontId="36" type="noConversion"/>
  </si>
  <si>
    <t>Name(s) of Level 2+ arbiter(s) present</t>
    <phoneticPr fontId="36" type="noConversion"/>
  </si>
  <si>
    <t>Title of Tournament</t>
  </si>
  <si>
    <t>Historic Dates</t>
  </si>
  <si>
    <t>WORLD RECORDS</t>
  </si>
  <si>
    <t>Hour Number</t>
  </si>
  <si>
    <t>GM</t>
  </si>
  <si>
    <t>WR Pts</t>
  </si>
  <si>
    <t>Gender</t>
  </si>
  <si>
    <t>Name</t>
    <phoneticPr fontId="7" type="noConversion"/>
  </si>
  <si>
    <t>ID</t>
    <phoneticPr fontId="7"/>
  </si>
  <si>
    <t>Location</t>
    <phoneticPr fontId="36" type="noConversion"/>
  </si>
  <si>
    <t>Date</t>
    <phoneticPr fontId="36" type="noConversion"/>
  </si>
  <si>
    <t>DATA REQUIRED BY OTHER SHEETS:</t>
  </si>
  <si>
    <t>15min Number</t>
    <phoneticPr fontId="7" type="noConversion"/>
  </si>
  <si>
    <t>10min Cards</t>
    <phoneticPr fontId="7" type="noConversion"/>
  </si>
  <si>
    <t>Event</t>
  </si>
  <si>
    <t>Hour Cards</t>
  </si>
  <si>
    <t>Speed Cards</t>
  </si>
  <si>
    <t>Names &amp; Faces</t>
  </si>
  <si>
    <t>Position</t>
  </si>
  <si>
    <t>Raw Score</t>
  </si>
  <si>
    <t>Points</t>
  </si>
  <si>
    <t>Championship Points</t>
  </si>
  <si>
    <t>Raw Score (Packs)</t>
  </si>
  <si>
    <t>Raw Score (Cards)</t>
  </si>
  <si>
    <t>Speed Number</t>
  </si>
  <si>
    <t>Raw Score (Attempt 1)</t>
  </si>
  <si>
    <t>Raw Score (Attempt 2)</t>
  </si>
  <si>
    <t>Spoken Number</t>
  </si>
  <si>
    <t>Name</t>
  </si>
  <si>
    <t>Position (Event)</t>
  </si>
  <si>
    <t>Position (Championship)</t>
  </si>
  <si>
    <t>Raw Score (Attempt 3)</t>
  </si>
  <si>
    <t>No. cards (Attempt 1)</t>
  </si>
  <si>
    <t>Country</t>
  </si>
  <si>
    <t>Whole Mins (Attempt 1)</t>
  </si>
  <si>
    <t>Whole Mins (Attempt 2)</t>
  </si>
  <si>
    <t>Time Secs (attempt 1)</t>
  </si>
  <si>
    <t>Time Secs (attempt 2)</t>
  </si>
  <si>
    <t>GM Qualifying Scores</t>
  </si>
  <si>
    <t>Abstract Images</t>
  </si>
  <si>
    <t>Raw Score (Highest)</t>
  </si>
  <si>
    <t>Points (Highest)</t>
  </si>
  <si>
    <t>No. cards (Attempt 2)</t>
  </si>
  <si>
    <t>Points (Attempt 1)</t>
  </si>
  <si>
    <t>Points (Attempt 2)</t>
  </si>
  <si>
    <t>Binary Number</t>
  </si>
  <si>
    <t>Words</t>
  </si>
  <si>
    <t>Overall Points</t>
  </si>
  <si>
    <t>Johannes Mallow (Sweden 11)</t>
    <phoneticPr fontId="7"/>
  </si>
  <si>
    <t>Competitor's Name</t>
  </si>
  <si>
    <r>
      <t xml:space="preserve">First Name and Surname 
</t>
    </r>
    <r>
      <rPr>
        <sz val="8"/>
        <rFont val="Arial"/>
        <family val="2"/>
      </rPr>
      <t>(as they want it to appear on Certificate and official world Rankings)</t>
    </r>
  </si>
  <si>
    <t>Male or Female</t>
  </si>
  <si>
    <t>Contact person</t>
  </si>
  <si>
    <t>Current National Record Holder</t>
  </si>
  <si>
    <t>1. 5 min Names &amp; Faces</t>
  </si>
  <si>
    <t>2. 5 min Binary Numbers</t>
  </si>
  <si>
    <t>3. 15 min Numbers</t>
  </si>
  <si>
    <t>4. 15 min Abstract Images</t>
  </si>
  <si>
    <t>5. 5 min Speed Numbers</t>
  </si>
  <si>
    <t>6. 5 min Historic Dates</t>
  </si>
  <si>
    <t>7. 10 min Cards</t>
  </si>
  <si>
    <t>8. 5 min Random Words</t>
  </si>
  <si>
    <t>9. Spoken Numbers (1 sec)</t>
  </si>
  <si>
    <t>10. Speed Cards</t>
  </si>
  <si>
    <t>see World Memory Stats Website for current record details</t>
  </si>
  <si>
    <t>http://www.world-memory-statistics.com/</t>
  </si>
  <si>
    <t>Event Code</t>
  </si>
  <si>
    <t>BINARY5</t>
  </si>
  <si>
    <t>NAMES5</t>
  </si>
  <si>
    <t>NUM15</t>
  </si>
  <si>
    <t>IMAGES15</t>
  </si>
  <si>
    <t>NUM5</t>
  </si>
  <si>
    <t>DATES5</t>
  </si>
  <si>
    <t>CARDS10</t>
  </si>
  <si>
    <t>WORDS5</t>
  </si>
  <si>
    <t>SPOKEN1</t>
  </si>
  <si>
    <t>SPDCARDS</t>
  </si>
  <si>
    <t>National Record</t>
  </si>
  <si>
    <t>World Record</t>
  </si>
  <si>
    <t>Instructions</t>
  </si>
  <si>
    <t>Complete Event Details Sheet</t>
  </si>
  <si>
    <t xml:space="preserve">Update National Record Data </t>
  </si>
  <si>
    <t xml:space="preserve">Enter Competitor Details </t>
  </si>
  <si>
    <t>Adjust Event Spreadsheets for number of competitors</t>
  </si>
  <si>
    <t xml:space="preserve"> - increase/decrease rows and print area</t>
  </si>
  <si>
    <t xml:space="preserve">Phil Chambers </t>
  </si>
  <si>
    <t>phil@ecpcbooks.com</t>
  </si>
  <si>
    <t xml:space="preserve">Submit finalised spreadsheet and event "Press Release" to </t>
  </si>
  <si>
    <t>Chris Day</t>
  </si>
  <si>
    <t>secretary@worldmemorychampionships.com</t>
  </si>
  <si>
    <t>After the Event</t>
  </si>
  <si>
    <t>Before the Event</t>
  </si>
  <si>
    <t>Note: A sophisticated Pivot Table Spreadsheet/Database is available for events with 50 or more competitors</t>
  </si>
  <si>
    <t>Note:</t>
  </si>
  <si>
    <t>Spreadsheet can be converted to a table if preferred. Excel 2007 for PCs - Select "Format as Table". This allows for easier sorting etc.</t>
  </si>
  <si>
    <t>Secs to 2 Decimal places (Attempt 2)</t>
  </si>
  <si>
    <t>Secs to 2 Decimal places (Attempt1)</t>
  </si>
  <si>
    <t>Competition Languages</t>
  </si>
  <si>
    <t>"Open" Event?</t>
  </si>
  <si>
    <t>GM Norm</t>
  </si>
  <si>
    <t>Raw Score (rounded up)</t>
  </si>
  <si>
    <t>Phil Chambers</t>
  </si>
  <si>
    <t>Event 4: 15 Minute Number</t>
  </si>
  <si>
    <t>Event 5: 10 Minute Cards</t>
  </si>
  <si>
    <t>Event 6: Speed Number</t>
  </si>
  <si>
    <t>Date of Birth</t>
  </si>
  <si>
    <t>(New IDs can be requested before the event or will be allocated )</t>
  </si>
  <si>
    <t>Existing WMSC 
Competitor ID</t>
  </si>
  <si>
    <t>Category</t>
  </si>
  <si>
    <t>ID</t>
  </si>
  <si>
    <t>Adult 18-59
Junior 13-17
Kids 12 and under
Senior 60+</t>
  </si>
  <si>
    <r>
      <t xml:space="preserve">Category 
</t>
    </r>
    <r>
      <rPr>
        <sz val="8"/>
        <rFont val="Arial"/>
        <family val="2"/>
      </rPr>
      <t>(age in YEAR of Competition)</t>
    </r>
  </si>
  <si>
    <t>Event 1: Names &amp; Faces</t>
  </si>
  <si>
    <t>Event 3: Random Words</t>
  </si>
  <si>
    <t>Event 7: Historic &amp; Future Dates</t>
  </si>
  <si>
    <t>Column1</t>
  </si>
  <si>
    <t>Column2</t>
  </si>
  <si>
    <t>Event 8: Abstract Images</t>
  </si>
  <si>
    <t>© World Memory Sports Council 2013</t>
  </si>
  <si>
    <t>Notes</t>
  </si>
  <si>
    <t>Katie Kermode (UK Friendly 15)</t>
  </si>
  <si>
    <t>Current Indian National Record - Raw Score</t>
  </si>
  <si>
    <t>Sri Vyshnavi YARLAGADDA</t>
  </si>
  <si>
    <t>Prateek YADAV</t>
  </si>
  <si>
    <t>Lance TSCHIRHART (WMC 15)</t>
  </si>
  <si>
    <t>The UK Open Memory Championships 2015</t>
  </si>
  <si>
    <t>27 - 17 August 2015</t>
  </si>
  <si>
    <t xml:space="preserve"> - New WMSC Competitor ID available from WMSC</t>
  </si>
  <si>
    <t xml:space="preserve"> - may need to increase range in POSITION columns</t>
  </si>
  <si>
    <t>Yes</t>
  </si>
  <si>
    <t>-</t>
  </si>
  <si>
    <t>Squadron Leader Jayasimha</t>
  </si>
  <si>
    <t>visionjay@gmail.com</t>
  </si>
  <si>
    <t>Zou Lujian (WMC 2017)</t>
  </si>
  <si>
    <t>International Master Norm</t>
  </si>
  <si>
    <t>IMM  Points</t>
  </si>
  <si>
    <t>Age</t>
  </si>
  <si>
    <t>GAP</t>
  </si>
  <si>
    <t>Phil Chambers, Dominic O'Brien</t>
  </si>
  <si>
    <t>English, Chinese</t>
  </si>
  <si>
    <t>12th - 13th October 2018</t>
  </si>
  <si>
    <t>Indian Open Memory Championships 2019</t>
  </si>
  <si>
    <t>Bengaluru</t>
  </si>
  <si>
    <t>Millennium Standard (updated Jan 2019)</t>
  </si>
  <si>
    <t>Current World Record - Raw Score (as at Stats site September 2019)</t>
  </si>
  <si>
    <t>Wei Qinru (ASEAN 19)</t>
  </si>
  <si>
    <t>Zhang Xingrong (WMC 18)</t>
  </si>
  <si>
    <t>Current World Record Holder (as at September 2019)</t>
  </si>
  <si>
    <t>Prateek Yadav (India 18)</t>
  </si>
  <si>
    <t>Vasanth S</t>
  </si>
  <si>
    <t>India</t>
  </si>
  <si>
    <t>Yukthashree R</t>
  </si>
  <si>
    <t>Srujan R</t>
  </si>
  <si>
    <t>Pavan Kumar K M</t>
  </si>
  <si>
    <t>Srishanth K</t>
  </si>
  <si>
    <t>Shishira H V</t>
  </si>
  <si>
    <t xml:space="preserve">Paavani N </t>
  </si>
  <si>
    <t xml:space="preserve">Thriyaksha H S </t>
  </si>
  <si>
    <t xml:space="preserve">Pallavi priya G </t>
  </si>
  <si>
    <t>Amitha C</t>
  </si>
  <si>
    <t xml:space="preserve">Sinchana K </t>
  </si>
  <si>
    <t xml:space="preserve">Kruthika K A </t>
  </si>
  <si>
    <t xml:space="preserve">Nawaz Khan </t>
  </si>
  <si>
    <t>Haripriya C</t>
  </si>
  <si>
    <t>Mukesh T N</t>
  </si>
  <si>
    <t>Samiha Azeen</t>
  </si>
  <si>
    <t>Pavanishree M</t>
  </si>
  <si>
    <t>Niranjan S L</t>
  </si>
  <si>
    <t xml:space="preserve">Chinmayi K </t>
  </si>
  <si>
    <t xml:space="preserve">Thanushree Reddy </t>
  </si>
  <si>
    <t>Yaswanth V M</t>
  </si>
  <si>
    <t xml:space="preserve">Shaik Mohammed Zeeshan </t>
  </si>
  <si>
    <t>Deepthi R</t>
  </si>
  <si>
    <t xml:space="preserve">Amrutha K </t>
  </si>
  <si>
    <t xml:space="preserve">Madhumitha R </t>
  </si>
  <si>
    <t xml:space="preserve">Gagana G </t>
  </si>
  <si>
    <t>Niharika G</t>
  </si>
  <si>
    <t>Nehasulthana</t>
  </si>
  <si>
    <t>Niharika N</t>
  </si>
  <si>
    <t>Abhignan Rakshith Y R</t>
  </si>
  <si>
    <t xml:space="preserve">Adeeba Falanaz </t>
  </si>
  <si>
    <t>Ashika K</t>
  </si>
  <si>
    <t xml:space="preserve">Deeksha G </t>
  </si>
  <si>
    <t xml:space="preserve">Parinitha S </t>
  </si>
  <si>
    <t xml:space="preserve">Saanvi R A </t>
  </si>
  <si>
    <t xml:space="preserve">Yukthishree S </t>
  </si>
  <si>
    <t xml:space="preserve">Shalika M C </t>
  </si>
  <si>
    <t>Spoorthy K</t>
  </si>
  <si>
    <t>Soukhya V V</t>
  </si>
  <si>
    <t>Thanmayee M</t>
  </si>
  <si>
    <t>Sai Abhiram P R</t>
  </si>
  <si>
    <t xml:space="preserve">Monisha N </t>
  </si>
  <si>
    <t>Chethas V</t>
  </si>
  <si>
    <t xml:space="preserve">Lochan S Srihari </t>
  </si>
  <si>
    <t>Veera Suhas C K</t>
  </si>
  <si>
    <t>Sujitha P</t>
  </si>
  <si>
    <t>F</t>
  </si>
  <si>
    <t>M</t>
  </si>
  <si>
    <t xml:space="preserve">Yashwitha S </t>
  </si>
  <si>
    <t>Chirasya M</t>
  </si>
  <si>
    <t>Prajwal C B</t>
  </si>
  <si>
    <t>Bindushree R</t>
  </si>
  <si>
    <t>Sushant H</t>
  </si>
  <si>
    <t>Babitha U</t>
  </si>
  <si>
    <t xml:space="preserve">Lubna Halima N </t>
  </si>
  <si>
    <t xml:space="preserve">Tarun Gowda G </t>
  </si>
  <si>
    <t xml:space="preserve">Megha Sree A C </t>
  </si>
  <si>
    <t xml:space="preserve">Raghav M Gowda </t>
  </si>
  <si>
    <t xml:space="preserve">Yashwanth C V </t>
  </si>
  <si>
    <t xml:space="preserve">Shreya N </t>
  </si>
  <si>
    <t xml:space="preserve">Shreecharan V </t>
  </si>
  <si>
    <t>Yaswanthkumar V</t>
  </si>
  <si>
    <t xml:space="preserve">Kanish M </t>
  </si>
  <si>
    <t>Deekshitha A</t>
  </si>
  <si>
    <t xml:space="preserve">Lisha R </t>
  </si>
  <si>
    <t xml:space="preserve">Chinmay Krishna M </t>
  </si>
  <si>
    <t>Govardhna M</t>
  </si>
  <si>
    <t xml:space="preserve">Preetham S </t>
  </si>
  <si>
    <t>Manish Gowda R</t>
  </si>
  <si>
    <t>Spoorthi M</t>
  </si>
  <si>
    <t xml:space="preserve">Bhoomika A </t>
  </si>
  <si>
    <t>Charanya Murthy K</t>
  </si>
  <si>
    <t>Navami N</t>
  </si>
  <si>
    <t>Adithya Gowda D M</t>
  </si>
  <si>
    <t>Bhuvith Sanjay N</t>
  </si>
  <si>
    <t xml:space="preserve">Yashasvi R </t>
  </si>
  <si>
    <t xml:space="preserve">Mohammed Rehan </t>
  </si>
  <si>
    <t xml:space="preserve">Nuthan Kumar M </t>
  </si>
  <si>
    <t xml:space="preserve">Kishore Preetham M S </t>
  </si>
  <si>
    <t xml:space="preserve">Thanush K </t>
  </si>
  <si>
    <t>Karthikeyan D</t>
  </si>
  <si>
    <t>Vibha S</t>
  </si>
  <si>
    <t xml:space="preserve">Roshini L </t>
  </si>
  <si>
    <t>Kushi M</t>
  </si>
  <si>
    <t>Navaneeth B C</t>
  </si>
  <si>
    <t xml:space="preserve">Maahin Muskan </t>
  </si>
  <si>
    <t xml:space="preserve">Yashwanth M G </t>
  </si>
  <si>
    <t xml:space="preserve">Shashank S </t>
  </si>
  <si>
    <t xml:space="preserve">Lokesh V Nayak </t>
  </si>
  <si>
    <t xml:space="preserve">Shree Preetham M </t>
  </si>
  <si>
    <t xml:space="preserve">Manish Mourya S </t>
  </si>
  <si>
    <t xml:space="preserve">Rethushree R </t>
  </si>
  <si>
    <t xml:space="preserve">Jawad Khan </t>
  </si>
  <si>
    <t xml:space="preserve">Deekshith N S </t>
  </si>
  <si>
    <t xml:space="preserve">Sathwik Satish </t>
  </si>
  <si>
    <t>Adithya Y C</t>
  </si>
  <si>
    <t xml:space="preserve">Yashas M N </t>
  </si>
  <si>
    <t xml:space="preserve">Jeevitha S </t>
  </si>
  <si>
    <t>Srujana P</t>
  </si>
  <si>
    <t xml:space="preserve">Kalyan Kumar S </t>
  </si>
  <si>
    <t>Amulya J</t>
  </si>
  <si>
    <t xml:space="preserve">Shashank R </t>
  </si>
  <si>
    <t xml:space="preserve">Chandankrishna M </t>
  </si>
  <si>
    <t>Moulyashree M</t>
  </si>
  <si>
    <t>Shivani N Bale</t>
  </si>
  <si>
    <t>Vismaya B N</t>
  </si>
  <si>
    <t>Chaithrashree B N</t>
  </si>
  <si>
    <t>Misha Taskeen M</t>
  </si>
  <si>
    <t>Keerthi N</t>
  </si>
  <si>
    <t>Nehashree K S</t>
  </si>
  <si>
    <t>Prashanth G N</t>
  </si>
  <si>
    <t>Disha S</t>
  </si>
  <si>
    <t xml:space="preserve">Poojitha V Sasthri </t>
  </si>
  <si>
    <t xml:space="preserve">Sharanya N </t>
  </si>
  <si>
    <t xml:space="preserve">Harshitha K </t>
  </si>
  <si>
    <t xml:space="preserve">Manya S </t>
  </si>
  <si>
    <t>Hemanth M G</t>
  </si>
  <si>
    <t xml:space="preserve">Parimala </t>
  </si>
  <si>
    <t xml:space="preserve">SindhuKrishna B </t>
  </si>
  <si>
    <t>Nikilgowda H N</t>
  </si>
  <si>
    <t xml:space="preserve">Kushal Reddy P </t>
  </si>
  <si>
    <t xml:space="preserve">Monika K </t>
  </si>
  <si>
    <t>Jameel Pasha</t>
  </si>
  <si>
    <t xml:space="preserve">Priya Dharshan </t>
  </si>
  <si>
    <t>Nagesh S</t>
  </si>
  <si>
    <t xml:space="preserve">Bhuvanesh P </t>
  </si>
  <si>
    <t xml:space="preserve">Dinesh K A </t>
  </si>
  <si>
    <t xml:space="preserve">Devika S </t>
  </si>
  <si>
    <t xml:space="preserve">Inchara M S Olekar </t>
  </si>
  <si>
    <t>Harshitha G</t>
  </si>
  <si>
    <t xml:space="preserve">Charan N </t>
  </si>
  <si>
    <t xml:space="preserve">Heamanth Roshan </t>
  </si>
  <si>
    <t xml:space="preserve">Bhavana N </t>
  </si>
  <si>
    <t>Neeraj Gowda M</t>
  </si>
  <si>
    <t xml:space="preserve">Ananya S </t>
  </si>
  <si>
    <t>Mohith K</t>
  </si>
  <si>
    <t>Lavaneetha M</t>
  </si>
  <si>
    <t xml:space="preserve">Samay Sharma </t>
  </si>
  <si>
    <t xml:space="preserve">Deepaksai N </t>
  </si>
  <si>
    <t>Yashas Raj</t>
  </si>
  <si>
    <t xml:space="preserve">Chetana G </t>
  </si>
  <si>
    <t xml:space="preserve">Dhruva Tej U </t>
  </si>
  <si>
    <t xml:space="preserve">Pragathi Y C </t>
  </si>
  <si>
    <t>Preethu N</t>
  </si>
  <si>
    <t xml:space="preserve">Jeevashree G </t>
  </si>
  <si>
    <t>Bhavatej V</t>
  </si>
  <si>
    <t>Ruchitha M</t>
  </si>
  <si>
    <t>Jeevitha M</t>
  </si>
  <si>
    <t>Jai Govardhan G V</t>
  </si>
  <si>
    <t>Sanjana V</t>
  </si>
  <si>
    <t>Jeevan Gowda K</t>
  </si>
  <si>
    <t xml:space="preserve">Vaishnavi Y </t>
  </si>
  <si>
    <t>Rohith M R</t>
  </si>
  <si>
    <t>Vishnu Prakesh M</t>
  </si>
  <si>
    <t xml:space="preserve">Karthik Raj </t>
  </si>
  <si>
    <t>Rohan Reddy D J</t>
  </si>
  <si>
    <t>Neeteesh Gowda A M</t>
  </si>
  <si>
    <t xml:space="preserve">Ranjanashree A </t>
  </si>
  <si>
    <t xml:space="preserve">Keerthana B Nayak </t>
  </si>
  <si>
    <t xml:space="preserve">Kruthika B </t>
  </si>
  <si>
    <t>Meghana R</t>
  </si>
  <si>
    <t xml:space="preserve">Hemashree S </t>
  </si>
  <si>
    <t xml:space="preserve">Gautham M Shanbhagh </t>
  </si>
  <si>
    <t xml:space="preserve">Tejas J Aradhya </t>
  </si>
  <si>
    <t xml:space="preserve">Yashika R Reddy </t>
  </si>
  <si>
    <t xml:space="preserve">Thanu S Ram </t>
  </si>
  <si>
    <t>Sandesh B M</t>
  </si>
  <si>
    <t xml:space="preserve">Chaithashree A </t>
  </si>
  <si>
    <t>Mokshitha K</t>
  </si>
  <si>
    <t xml:space="preserve">Shreechaya S </t>
  </si>
  <si>
    <t xml:space="preserve">Kushal T S </t>
  </si>
  <si>
    <t>Vijay S</t>
  </si>
  <si>
    <t xml:space="preserve">Faizan Khan </t>
  </si>
  <si>
    <t xml:space="preserve">Rohith Kishan </t>
  </si>
  <si>
    <t xml:space="preserve">Hemanth S </t>
  </si>
  <si>
    <t xml:space="preserve">Ananya Narayan Swamy </t>
  </si>
  <si>
    <t xml:space="preserve">Gagandeep S R </t>
  </si>
  <si>
    <t>Shivani E M</t>
  </si>
  <si>
    <t>Ruthwik Bharghav N</t>
  </si>
  <si>
    <t xml:space="preserve">Vaishanavi S </t>
  </si>
  <si>
    <t xml:space="preserve">Swasthi P S </t>
  </si>
  <si>
    <t>Purushotham  M</t>
  </si>
  <si>
    <t xml:space="preserve">Ananya G </t>
  </si>
  <si>
    <t>Chinmay D</t>
  </si>
  <si>
    <t xml:space="preserve">Prajwal S </t>
  </si>
  <si>
    <t xml:space="preserve">Akash R </t>
  </si>
  <si>
    <t>Karthikeya Reddy S V</t>
  </si>
  <si>
    <t xml:space="preserve">Varshini V V </t>
  </si>
  <si>
    <t xml:space="preserve">Anushree S </t>
  </si>
  <si>
    <t>Nithushree A S</t>
  </si>
  <si>
    <t>Hruthik Reddy S N</t>
  </si>
  <si>
    <t>Darshan Krishna</t>
  </si>
  <si>
    <t>Tanvi Jain</t>
  </si>
  <si>
    <t>Prachi Jain</t>
  </si>
  <si>
    <t>Chavi</t>
  </si>
  <si>
    <t>Jainil</t>
  </si>
  <si>
    <t>Kenvi Jain</t>
  </si>
  <si>
    <t>Moksh</t>
  </si>
  <si>
    <t>Aryan</t>
  </si>
  <si>
    <t>Vodapally Sravanthi</t>
  </si>
  <si>
    <t>K. Ram Charan</t>
  </si>
  <si>
    <t>B. Sanidha</t>
  </si>
  <si>
    <t>Yallamilli Jonathan</t>
  </si>
  <si>
    <t>Pullamma Varun Kumar Reddy</t>
  </si>
  <si>
    <t>Nidhish Jaiswal</t>
  </si>
  <si>
    <t>Vridhi Lunia</t>
  </si>
  <si>
    <t>Tanmay Lunia</t>
  </si>
  <si>
    <t>Nithya Sai Charishma Senapati</t>
  </si>
  <si>
    <t>Manish K</t>
  </si>
  <si>
    <t>Amulya V</t>
  </si>
  <si>
    <t>Siddharth Manjunath</t>
  </si>
  <si>
    <t>Kavitha M. Nanjannavar</t>
  </si>
  <si>
    <t>Vinod Kumar</t>
  </si>
  <si>
    <t>Sudhakar Sai Tejas</t>
  </si>
  <si>
    <t>Ruidi Zhong</t>
  </si>
  <si>
    <t>Guanhong Lai</t>
  </si>
  <si>
    <t>Qin Ying</t>
  </si>
  <si>
    <t>Dongxian You</t>
  </si>
  <si>
    <t>Wenwei Xu</t>
  </si>
  <si>
    <t>Yuxiang Tang</t>
  </si>
  <si>
    <t>Amudala Thanvi</t>
  </si>
  <si>
    <t>Yashitha Rao</t>
  </si>
  <si>
    <t>Subhash Reddy Kasara</t>
  </si>
  <si>
    <t>Sri Vyshnavi Yarlagadda</t>
  </si>
  <si>
    <t>Snehal Nilesh Shastri</t>
  </si>
  <si>
    <t>Sangamnath N Jajee</t>
  </si>
  <si>
    <t>Praveen Sharma</t>
  </si>
  <si>
    <t>Prateek Yadav</t>
  </si>
  <si>
    <t>Prashant Bapuji Ramgirkar</t>
  </si>
  <si>
    <t>James Abhilash Srigiri</t>
  </si>
  <si>
    <t>Krishna K</t>
  </si>
  <si>
    <t>Hemant Joshi</t>
  </si>
  <si>
    <t>Darshan Krishna M</t>
  </si>
  <si>
    <t>Guddanti Naga Anumita</t>
  </si>
  <si>
    <t>Guddanti Chetan Naga Anirudh</t>
  </si>
  <si>
    <t>Akash Rupela</t>
  </si>
  <si>
    <t>Daniel M. Francis</t>
  </si>
  <si>
    <t>Koolla Pankaj Hriday</t>
  </si>
  <si>
    <t>Kangati Sri Varsha</t>
  </si>
  <si>
    <t>Rohit. Paladugu</t>
  </si>
  <si>
    <t>M. Kundhavi</t>
  </si>
  <si>
    <t>Manav Ramesh Jithor</t>
  </si>
  <si>
    <t>Pranit P Gaikwad</t>
  </si>
  <si>
    <t>Rachit M.R</t>
  </si>
  <si>
    <t>Jawad Akbari</t>
  </si>
  <si>
    <t>Sanjana Sampath Kumar</t>
  </si>
  <si>
    <t>Vishal Dharsan. M. B</t>
  </si>
  <si>
    <t>Hiya J Turakhia</t>
  </si>
  <si>
    <t>Ramcharan</t>
  </si>
  <si>
    <t>Heta J Turakhia</t>
  </si>
  <si>
    <t xml:space="preserve">Varalakshmi </t>
  </si>
  <si>
    <t>Dhumal Prashant Popatrao</t>
  </si>
  <si>
    <t>Suresh Gandikota</t>
  </si>
  <si>
    <t>Snehal Shiva Sai Vydha</t>
  </si>
  <si>
    <t>Hasini Koduri</t>
  </si>
  <si>
    <t>Srivarun Kandagatla</t>
  </si>
  <si>
    <t>Sreekshethra Burra</t>
  </si>
  <si>
    <t>Jayakoushik Reddy Chada</t>
  </si>
  <si>
    <t>Aradhana Allapur</t>
  </si>
  <si>
    <t>Anand Vardhan Allapur</t>
  </si>
  <si>
    <t>Manishashank Vadde</t>
  </si>
  <si>
    <t>Moksha A</t>
  </si>
  <si>
    <t>Sanjana D</t>
  </si>
  <si>
    <t>Navaneeth</t>
  </si>
  <si>
    <t>Tanmaye Niranjan Murthy G</t>
  </si>
  <si>
    <t xml:space="preserve">Yugank Dhananiwala </t>
  </si>
  <si>
    <t>Anshhoo Banerjee</t>
  </si>
  <si>
    <t xml:space="preserve">Abhay Kumar </t>
  </si>
  <si>
    <t xml:space="preserve">Shiven Panchamia </t>
  </si>
  <si>
    <t xml:space="preserve">Aashrit Sanjay </t>
  </si>
  <si>
    <t xml:space="preserve">Srineeth Padidam </t>
  </si>
  <si>
    <t xml:space="preserve">Param Bhayani </t>
  </si>
  <si>
    <t xml:space="preserve">Parag Mochalldani </t>
  </si>
  <si>
    <t xml:space="preserve">Aaryaman Losalka </t>
  </si>
  <si>
    <t>Ansh Gupta</t>
  </si>
  <si>
    <t xml:space="preserve">Harsh Aghera </t>
  </si>
  <si>
    <t xml:space="preserve">Janit Shan </t>
  </si>
  <si>
    <t xml:space="preserve">Hardik Agrawal </t>
  </si>
  <si>
    <t xml:space="preserve">Parth Aggarwal </t>
  </si>
  <si>
    <t>Jaishnav H V</t>
  </si>
  <si>
    <t xml:space="preserve">Romil Rajesh Bhai Koradiya </t>
  </si>
  <si>
    <t xml:space="preserve">Jemil Koradiya </t>
  </si>
  <si>
    <t xml:space="preserve">Rohit P D </t>
  </si>
  <si>
    <t xml:space="preserve">Yug Alpesh Kumar Gajera </t>
  </si>
  <si>
    <t>Rithik V G</t>
  </si>
  <si>
    <t xml:space="preserve">Utkarsh Bokadia </t>
  </si>
  <si>
    <t xml:space="preserve">Daksh Jain </t>
  </si>
  <si>
    <t xml:space="preserve">Aman Chordiya </t>
  </si>
  <si>
    <t>Gokul S N</t>
  </si>
  <si>
    <t xml:space="preserve">Avee Goyal </t>
  </si>
  <si>
    <t xml:space="preserve">Vedant Bharadwaj </t>
  </si>
  <si>
    <t xml:space="preserve">Krish Singania </t>
  </si>
  <si>
    <t>Vansh Bandari</t>
  </si>
  <si>
    <t xml:space="preserve">Anisha Jain </t>
  </si>
  <si>
    <t xml:space="preserve">Sai Mehul </t>
  </si>
  <si>
    <t>Priyank Gautam</t>
  </si>
  <si>
    <t>Jehan Daruwala</t>
  </si>
  <si>
    <t>Debjit K P</t>
  </si>
  <si>
    <t>Dharani K.S</t>
  </si>
  <si>
    <t>Monish.Y</t>
  </si>
  <si>
    <t>Madhusudhan.G</t>
  </si>
  <si>
    <t>Purshotham.A.G</t>
  </si>
  <si>
    <t>Nayana.G.N</t>
  </si>
  <si>
    <t>Shreya.S</t>
  </si>
  <si>
    <t>Bharath.A</t>
  </si>
  <si>
    <t>Lakshith Aradhya.V</t>
  </si>
  <si>
    <t>Jayathi.B.Gowda</t>
  </si>
  <si>
    <t>Rahul Nittur.B.P</t>
  </si>
  <si>
    <t>Suraj Raghavendra.S</t>
  </si>
  <si>
    <t xml:space="preserve">Rahul Gowda T S </t>
  </si>
  <si>
    <t>Sneha.A</t>
  </si>
  <si>
    <t>Sujal.M.C</t>
  </si>
  <si>
    <t>Anjankumar.B.V</t>
  </si>
  <si>
    <t>Dhanyantha.A.M</t>
  </si>
  <si>
    <t>Raviteja.K</t>
  </si>
  <si>
    <t>Kushal Gowda.A.G</t>
  </si>
  <si>
    <t>Chinmay Gowda.M</t>
  </si>
  <si>
    <t>Nikhil.S</t>
  </si>
  <si>
    <t>Jeevan.M</t>
  </si>
  <si>
    <t>Jagan.M</t>
  </si>
  <si>
    <t>Lohith Gowda G V</t>
  </si>
  <si>
    <t>Bushra Faraaz</t>
  </si>
  <si>
    <t>Ganavi.R</t>
  </si>
  <si>
    <t>Nandan N.Swamy</t>
  </si>
  <si>
    <t>Madhu Lokesh</t>
  </si>
  <si>
    <t>Suber.S</t>
  </si>
  <si>
    <t>Srihari.C.V</t>
  </si>
  <si>
    <t>Jasmitha B J</t>
  </si>
  <si>
    <t>Chethana. M</t>
  </si>
  <si>
    <t>Parinitha .A</t>
  </si>
  <si>
    <t>Athish Kumar Gowda</t>
  </si>
  <si>
    <t>Nithya Shree S</t>
  </si>
  <si>
    <t>Hemanth Gowda B.S</t>
  </si>
  <si>
    <t>Varshini M</t>
  </si>
  <si>
    <t>Hemanth M.G</t>
  </si>
  <si>
    <t>Lakshya M Gowda</t>
  </si>
  <si>
    <t>Archana.T</t>
  </si>
  <si>
    <t>Preethi.S</t>
  </si>
  <si>
    <t>Babitha. N</t>
  </si>
  <si>
    <t>Harineel S Gowda</t>
  </si>
  <si>
    <t>Kruthi.V</t>
  </si>
  <si>
    <t>Mohith.P.B</t>
  </si>
  <si>
    <t>Anjan A</t>
  </si>
  <si>
    <t>Rohith N</t>
  </si>
  <si>
    <t>Chethan H.R</t>
  </si>
  <si>
    <t>Harsha M</t>
  </si>
  <si>
    <t>Madan Gowda J</t>
  </si>
  <si>
    <t>Varshith I Gowda</t>
  </si>
  <si>
    <t>Gurupriya</t>
  </si>
  <si>
    <t xml:space="preserve">Hemadri M Gowda </t>
  </si>
  <si>
    <t>China</t>
  </si>
  <si>
    <t>29/09/2009</t>
  </si>
  <si>
    <t>23/11/2009</t>
  </si>
  <si>
    <t>20/08/2009</t>
  </si>
  <si>
    <t>16/10/2009</t>
  </si>
  <si>
    <t>17/062009</t>
  </si>
  <si>
    <t>20/04/2009</t>
  </si>
  <si>
    <t>26/06/2005</t>
  </si>
  <si>
    <t>23/11/09</t>
  </si>
  <si>
    <t>21/02/13</t>
  </si>
  <si>
    <t>27/11/08</t>
  </si>
  <si>
    <t>24/05/08</t>
  </si>
  <si>
    <t>25/01/04</t>
  </si>
  <si>
    <t>21/01/04</t>
  </si>
  <si>
    <t>19/04/2010</t>
  </si>
  <si>
    <t>17/03/2009</t>
  </si>
  <si>
    <t>30/09/2010</t>
  </si>
  <si>
    <t>26/7/2009</t>
  </si>
  <si>
    <t>26/02/2004</t>
  </si>
  <si>
    <t>28/04/2004</t>
  </si>
  <si>
    <t>31/08/2004</t>
  </si>
  <si>
    <t>16/05/2008</t>
  </si>
  <si>
    <t>26/05/2004</t>
  </si>
  <si>
    <t>21/07/2008</t>
  </si>
  <si>
    <t>22/06/2008</t>
  </si>
  <si>
    <t>14/12/2007</t>
  </si>
  <si>
    <t>19/08/2008</t>
  </si>
  <si>
    <t>19/12/2008</t>
  </si>
  <si>
    <t>21/08/2008</t>
  </si>
  <si>
    <t>21/08/2007</t>
  </si>
  <si>
    <t>30/04/2008</t>
  </si>
  <si>
    <t>22/11/2008</t>
  </si>
  <si>
    <t>24/04/2009</t>
  </si>
  <si>
    <t>26/03/2008</t>
  </si>
  <si>
    <t>14/11/2006</t>
  </si>
  <si>
    <t>16/03/2007</t>
  </si>
  <si>
    <t>25/04/2004</t>
  </si>
  <si>
    <t>27/09/2007</t>
  </si>
  <si>
    <t>30/12/2006</t>
  </si>
  <si>
    <t>16/06/2004</t>
  </si>
  <si>
    <t>24/01/2008</t>
  </si>
  <si>
    <t>28/8/2007</t>
  </si>
  <si>
    <t>15/05/2007</t>
  </si>
  <si>
    <t>23/08/2006</t>
  </si>
  <si>
    <t>13/02/2007</t>
  </si>
  <si>
    <t>26/02/2007</t>
  </si>
  <si>
    <t>31/03/2007</t>
  </si>
  <si>
    <t>21/04/2007</t>
  </si>
  <si>
    <t>20/09/2007</t>
  </si>
  <si>
    <t>23/07/2007</t>
  </si>
  <si>
    <t>27/07/2007</t>
  </si>
  <si>
    <t>16/01/2007</t>
  </si>
  <si>
    <t>19/01/2005</t>
  </si>
  <si>
    <t>15/09/2007</t>
  </si>
  <si>
    <t>27/07/2006</t>
  </si>
  <si>
    <t>28/03/2006</t>
  </si>
  <si>
    <t>24/04/2006</t>
  </si>
  <si>
    <t>30/09/2005</t>
  </si>
  <si>
    <t>23/02/2006</t>
  </si>
  <si>
    <t>24/02/2004</t>
  </si>
  <si>
    <t>16/01/2004</t>
  </si>
  <si>
    <t>17/02/2004</t>
  </si>
  <si>
    <t>26/03/2005</t>
  </si>
  <si>
    <t>26/11/2006</t>
  </si>
  <si>
    <t>19/01/2004</t>
  </si>
  <si>
    <t>14/04/2006</t>
  </si>
  <si>
    <t>21/03/2004</t>
  </si>
  <si>
    <t>19/04/2006</t>
  </si>
  <si>
    <t>13/01/2004</t>
  </si>
  <si>
    <t>21/05/2004</t>
  </si>
  <si>
    <t>18/04/2004</t>
  </si>
  <si>
    <t>25/08/2006</t>
  </si>
  <si>
    <t>26/06/2004</t>
  </si>
  <si>
    <t>28/02/2004</t>
  </si>
  <si>
    <t>23/01/2007</t>
  </si>
  <si>
    <t>22/05/2006</t>
  </si>
  <si>
    <t>31/03/2006</t>
  </si>
  <si>
    <t>28/06/2006</t>
  </si>
  <si>
    <t>19/07/2005</t>
  </si>
  <si>
    <t>24/11/2005</t>
  </si>
  <si>
    <t>19/03/2004</t>
  </si>
  <si>
    <t>30/1/2004</t>
  </si>
  <si>
    <t>15/7/2006</t>
  </si>
  <si>
    <t>22/02/2006</t>
  </si>
  <si>
    <t>27/04/2006</t>
  </si>
  <si>
    <t>15/03/2006</t>
  </si>
  <si>
    <t>22/12/2006</t>
  </si>
  <si>
    <t>29/08/2006</t>
  </si>
  <si>
    <t>13/01/2005</t>
  </si>
  <si>
    <t>22/10/2006</t>
  </si>
  <si>
    <t>27/03/2006</t>
  </si>
  <si>
    <t>28/06/2005</t>
  </si>
  <si>
    <t>17/03/2005</t>
  </si>
  <si>
    <t>16/07/2004</t>
  </si>
  <si>
    <t>18/01/2005</t>
  </si>
  <si>
    <t>24/06/2005</t>
  </si>
  <si>
    <t>13/01/2006</t>
  </si>
  <si>
    <t>29/11/2005</t>
  </si>
  <si>
    <t>15/01/2006</t>
  </si>
  <si>
    <t>29/03/2005</t>
  </si>
  <si>
    <t>31/03/2005</t>
  </si>
  <si>
    <t>26/01/2004</t>
  </si>
  <si>
    <t>17/02/2006</t>
  </si>
  <si>
    <t>16/07/2005</t>
  </si>
  <si>
    <t>30/12/2004</t>
  </si>
  <si>
    <t>18/10/2004</t>
  </si>
  <si>
    <t>19/1/2004</t>
  </si>
  <si>
    <t>16/1/2005</t>
  </si>
  <si>
    <t>14/03/2006</t>
  </si>
  <si>
    <t>24/01/2005</t>
  </si>
  <si>
    <t>22/01/2005</t>
  </si>
  <si>
    <t>22/06/2006</t>
  </si>
  <si>
    <t>25/11/2006</t>
  </si>
  <si>
    <t>18/05/2005</t>
  </si>
  <si>
    <t>18/09/2003</t>
  </si>
  <si>
    <t>15/09/2004</t>
  </si>
  <si>
    <t>13/07/2007</t>
  </si>
  <si>
    <t>22/07/2007</t>
  </si>
  <si>
    <t>20/08/2008</t>
  </si>
  <si>
    <t>18/10/2007</t>
  </si>
  <si>
    <t>21/06/2004</t>
  </si>
  <si>
    <t>18/01/2004</t>
  </si>
  <si>
    <t>17/03/2008</t>
  </si>
  <si>
    <t>21/08/2004</t>
  </si>
  <si>
    <t>17/06/2007</t>
  </si>
  <si>
    <t>16/02/2006</t>
  </si>
  <si>
    <t>21/6/2004</t>
  </si>
  <si>
    <t>22/02/2005</t>
  </si>
  <si>
    <t>28/11/2004</t>
  </si>
  <si>
    <t>25/07/2005</t>
  </si>
  <si>
    <t>26/09/2005</t>
  </si>
  <si>
    <t>19/11/2004</t>
  </si>
  <si>
    <t>27/10/2008</t>
  </si>
  <si>
    <t>30/07/2002</t>
  </si>
  <si>
    <t>16/03/2008</t>
  </si>
  <si>
    <t>15/11/2005</t>
  </si>
  <si>
    <t>29/05/2007</t>
  </si>
  <si>
    <t>28/02/2007</t>
  </si>
  <si>
    <t>26/6/2007</t>
  </si>
  <si>
    <t>14/08/1993</t>
  </si>
  <si>
    <t>13/03/2006</t>
  </si>
  <si>
    <t>13/12/2007</t>
  </si>
  <si>
    <t>20/04/2010</t>
  </si>
  <si>
    <t>30/09/2008</t>
  </si>
  <si>
    <t>27/10/2006</t>
  </si>
  <si>
    <t>30/12/2008</t>
  </si>
  <si>
    <t>22/05/2009</t>
  </si>
  <si>
    <t>15/04/1984</t>
  </si>
  <si>
    <t>24/07/1978</t>
  </si>
  <si>
    <t>23/08/1980</t>
  </si>
  <si>
    <t>14/05/1990</t>
  </si>
  <si>
    <t>13/08/1983</t>
  </si>
  <si>
    <t>20/12/2007</t>
  </si>
  <si>
    <t>25/06/1993</t>
  </si>
  <si>
    <t>18/08/2011</t>
  </si>
  <si>
    <t>21/05/2008</t>
  </si>
  <si>
    <t>27/03/2012</t>
  </si>
  <si>
    <t>24/05/1999</t>
  </si>
  <si>
    <t>22/08/1990</t>
  </si>
  <si>
    <t>25/02/2008</t>
  </si>
  <si>
    <t>16/04/1995</t>
  </si>
  <si>
    <t>21/03/2006</t>
  </si>
  <si>
    <t>19/03/2001</t>
  </si>
  <si>
    <t>27/03/2005</t>
  </si>
  <si>
    <t>14/04/2011</t>
  </si>
  <si>
    <t>21/10/2004</t>
  </si>
  <si>
    <t>24/2/2004</t>
  </si>
  <si>
    <t>14/08/2008</t>
  </si>
  <si>
    <t>25/11/2004</t>
  </si>
  <si>
    <t>29/08/2007</t>
  </si>
  <si>
    <t>18/06/2007</t>
  </si>
  <si>
    <t>23/05/2006</t>
  </si>
  <si>
    <t>27/05/2006</t>
  </si>
  <si>
    <t>26/09/2006</t>
  </si>
  <si>
    <t>17/07/2006</t>
  </si>
  <si>
    <t>29/01/2006</t>
  </si>
  <si>
    <t>24/01/2006</t>
  </si>
  <si>
    <t>15/5/2006</t>
  </si>
  <si>
    <t>16/09/2006</t>
  </si>
  <si>
    <t>16/06/2006</t>
  </si>
  <si>
    <t>25/02/2004</t>
  </si>
  <si>
    <t>25/04/2003</t>
  </si>
  <si>
    <t>14/10/2008</t>
  </si>
  <si>
    <t>S.NO</t>
  </si>
  <si>
    <t>Adult</t>
  </si>
  <si>
    <t>Junior</t>
  </si>
  <si>
    <t>Kids</t>
  </si>
  <si>
    <t>Senior</t>
  </si>
  <si>
    <t>21/1/2004</t>
  </si>
  <si>
    <t>15/1/2004</t>
  </si>
  <si>
    <t>18/1/2004</t>
  </si>
  <si>
    <t>WMSC IDS</t>
  </si>
</sst>
</file>

<file path=xl/styles.xml><?xml version="1.0" encoding="utf-8"?>
<styleSheet xmlns="http://schemas.openxmlformats.org/spreadsheetml/2006/main">
  <numFmts count="3">
    <numFmt numFmtId="164" formatCode="d/m/yy;@"/>
    <numFmt numFmtId="165" formatCode="[$-14009]dd/mm/yyyy;@"/>
    <numFmt numFmtId="166" formatCode="[$-409]d\-mmm\-yy;@"/>
  </numFmts>
  <fonts count="65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48"/>
      <name val="Arial"/>
      <family val="2"/>
    </font>
    <font>
      <b/>
      <sz val="20"/>
      <color indexed="48"/>
      <name val="Arial Black"/>
      <family val="2"/>
    </font>
    <font>
      <sz val="20"/>
      <color indexed="48"/>
      <name val="Arial Black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2"/>
      <color indexed="48"/>
      <name val="Times New Roman"/>
      <family val="1"/>
    </font>
    <font>
      <b/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14"/>
      <name val="Arial"/>
      <family val="2"/>
    </font>
    <font>
      <b/>
      <sz val="10"/>
      <name val="Arial"/>
      <family val="2"/>
    </font>
    <font>
      <sz val="10"/>
      <color indexed="10"/>
      <name val="Zapf Dingbats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2"/>
      <name val="Arial"/>
      <family val="2"/>
    </font>
    <font>
      <sz val="8"/>
      <name val="Verdana"/>
      <family val="2"/>
    </font>
    <font>
      <sz val="18"/>
      <color indexed="10"/>
      <name val="Arial"/>
      <family val="2"/>
    </font>
    <font>
      <b/>
      <sz val="18"/>
      <name val="Arial"/>
      <family val="2"/>
    </font>
    <font>
      <sz val="9"/>
      <name val="Arial"/>
      <family val="2"/>
    </font>
    <font>
      <u/>
      <sz val="14"/>
      <color theme="10"/>
      <name val="Arial"/>
      <family val="2"/>
    </font>
    <font>
      <u/>
      <sz val="9"/>
      <color theme="10"/>
      <name val="Arial"/>
      <family val="2"/>
    </font>
    <font>
      <u/>
      <sz val="10"/>
      <color theme="11"/>
      <name val="Arial"/>
      <family val="2"/>
    </font>
    <font>
      <u/>
      <sz val="11"/>
      <color theme="10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sz val="16"/>
      <name val="Arial"/>
      <family val="2"/>
    </font>
    <font>
      <u/>
      <sz val="16"/>
      <color theme="10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theme="3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rgb="FF000000"/>
      <name val="Calibri"/>
      <family val="2"/>
    </font>
    <font>
      <sz val="12"/>
      <color rgb="FF3366FF"/>
      <name val="Times New Roman"/>
      <family val="1"/>
    </font>
    <font>
      <sz val="11"/>
      <name val="Calibri"/>
      <family val="2"/>
    </font>
    <font>
      <sz val="10"/>
      <color rgb="FF000000"/>
      <name val="Arial"/>
      <family val="2"/>
    </font>
    <font>
      <sz val="12"/>
      <color rgb="FFFF0000"/>
      <name val="Times New Roman"/>
      <family val="1"/>
    </font>
    <font>
      <sz val="12"/>
      <color rgb="FF0066FF"/>
      <name val="Times New Roman"/>
      <family val="1"/>
    </font>
    <font>
      <sz val="10"/>
      <color rgb="FFDD0806"/>
      <name val="Arial"/>
      <family val="2"/>
    </font>
    <font>
      <b/>
      <i/>
      <sz val="10"/>
      <color rgb="FFFF0000"/>
      <name val="Arial"/>
      <family val="2"/>
    </font>
    <font>
      <b/>
      <i/>
      <sz val="10"/>
      <color rgb="FF000000"/>
      <name val="Arial"/>
      <family val="2"/>
    </font>
    <font>
      <b/>
      <sz val="14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BE5F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medium">
        <color rgb="FF95B3D7"/>
      </bottom>
      <diagonal/>
    </border>
    <border>
      <left style="medium">
        <color rgb="FF95B3D7"/>
      </left>
      <right/>
      <top style="medium">
        <color rgb="FF95B3D7"/>
      </top>
      <bottom style="medium">
        <color rgb="FF95B3D7"/>
      </bottom>
      <diagonal/>
    </border>
    <border>
      <left/>
      <right/>
      <top style="medium">
        <color rgb="FF95B3D7"/>
      </top>
      <bottom style="medium">
        <color rgb="FF95B3D7"/>
      </bottom>
      <diagonal/>
    </border>
    <border>
      <left style="medium">
        <color rgb="FF95B3D7"/>
      </left>
      <right/>
      <top/>
      <bottom style="medium">
        <color rgb="FF95B3D7"/>
      </bottom>
      <diagonal/>
    </border>
    <border>
      <left style="medium">
        <color rgb="FF95B3D7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rgb="FF95B3D7"/>
      </right>
      <top style="medium">
        <color rgb="FF95B3D7"/>
      </top>
      <bottom style="medium">
        <color rgb="FF95B3D7"/>
      </bottom>
      <diagonal/>
    </border>
    <border>
      <left/>
      <right style="medium">
        <color rgb="FF95B3D7"/>
      </right>
      <top/>
      <bottom style="medium">
        <color rgb="FF95B3D7"/>
      </bottom>
      <diagonal/>
    </border>
    <border>
      <left/>
      <right/>
      <top style="thin">
        <color theme="4" tint="0.39997558519241921"/>
      </top>
      <bottom style="medium">
        <color rgb="FF95B3D7"/>
      </bottom>
      <diagonal/>
    </border>
  </borders>
  <cellStyleXfs count="2948">
    <xf numFmtId="0" fontId="0" fillId="0" borderId="0">
      <alignment horizontal="center"/>
    </xf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4" borderId="0" applyNumberFormat="0" applyBorder="0" applyAlignment="0" applyProtection="0"/>
    <xf numFmtId="0" fontId="20" fillId="8" borderId="0" applyNumberFormat="0" applyBorder="0" applyAlignment="0" applyProtection="0"/>
    <xf numFmtId="0" fontId="21" fillId="25" borderId="1" applyNumberFormat="0" applyAlignment="0" applyProtection="0"/>
    <xf numFmtId="0" fontId="22" fillId="26" borderId="2" applyNumberFormat="0" applyAlignment="0" applyProtection="0"/>
    <xf numFmtId="0" fontId="23" fillId="0" borderId="0" applyNumberFormat="0" applyFill="0" applyBorder="0" applyAlignment="0" applyProtection="0"/>
    <xf numFmtId="0" fontId="24" fillId="9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12" borderId="1" applyNumberFormat="0" applyAlignment="0" applyProtection="0"/>
    <xf numFmtId="0" fontId="29" fillId="0" borderId="6" applyNumberFormat="0" applyFill="0" applyAlignment="0" applyProtection="0"/>
    <xf numFmtId="0" fontId="30" fillId="27" borderId="0" applyNumberFormat="0" applyBorder="0" applyAlignment="0" applyProtection="0"/>
    <xf numFmtId="0" fontId="12" fillId="28" borderId="7" applyNumberFormat="0" applyFont="0" applyAlignment="0" applyProtection="0"/>
    <xf numFmtId="0" fontId="31" fillId="25" borderId="8" applyNumberFormat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1" fillId="28" borderId="7" applyNumberFormat="0" applyFont="0" applyAlignment="0" applyProtection="0"/>
    <xf numFmtId="0" fontId="1" fillId="28" borderId="7" applyNumberFormat="0" applyFont="0" applyAlignment="0" applyProtection="0"/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0" borderId="0">
      <alignment horizontal="center"/>
    </xf>
    <xf numFmtId="0" fontId="1" fillId="28" borderId="7" applyNumberFormat="0" applyFont="0" applyAlignment="0" applyProtection="0"/>
    <xf numFmtId="0" fontId="1" fillId="28" borderId="7" applyNumberFormat="0" applyFont="0" applyAlignment="0" applyProtection="0"/>
    <xf numFmtId="0" fontId="1" fillId="28" borderId="7" applyNumberFormat="0" applyFont="0" applyAlignment="0" applyProtection="0"/>
    <xf numFmtId="0" fontId="1" fillId="28" borderId="7" applyNumberFormat="0" applyFont="0" applyAlignment="0" applyProtection="0"/>
    <xf numFmtId="0" fontId="1" fillId="28" borderId="7" applyNumberFormat="0" applyFont="0" applyAlignment="0" applyProtection="0"/>
    <xf numFmtId="0" fontId="1" fillId="28" borderId="7" applyNumberFormat="0" applyFont="0" applyAlignment="0" applyProtection="0"/>
    <xf numFmtId="0" fontId="1" fillId="28" borderId="7" applyNumberFormat="0" applyFont="0" applyAlignment="0" applyProtection="0"/>
    <xf numFmtId="0" fontId="1" fillId="28" borderId="7" applyNumberFormat="0" applyFont="0" applyAlignment="0" applyProtection="0"/>
    <xf numFmtId="0" fontId="1" fillId="28" borderId="7" applyNumberFormat="0" applyFont="0" applyAlignment="0" applyProtection="0"/>
    <xf numFmtId="0" fontId="1" fillId="28" borderId="7" applyNumberFormat="0" applyFont="0" applyAlignment="0" applyProtection="0"/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1" fillId="28" borderId="7" applyNumberFormat="0" applyFont="0" applyAlignment="0" applyProtection="0"/>
    <xf numFmtId="0" fontId="1" fillId="28" borderId="7" applyNumberFormat="0" applyFont="0" applyAlignment="0" applyProtection="0"/>
    <xf numFmtId="0" fontId="1" fillId="28" borderId="7" applyNumberFormat="0" applyFont="0" applyAlignment="0" applyProtection="0"/>
    <xf numFmtId="0" fontId="1" fillId="28" borderId="7" applyNumberFormat="0" applyFont="0" applyAlignment="0" applyProtection="0"/>
    <xf numFmtId="0" fontId="1" fillId="28" borderId="7" applyNumberFormat="0" applyFont="0" applyAlignment="0" applyProtection="0"/>
    <xf numFmtId="0" fontId="1" fillId="28" borderId="7" applyNumberFormat="0" applyFont="0" applyAlignment="0" applyProtection="0"/>
    <xf numFmtId="0" fontId="1" fillId="28" borderId="7" applyNumberFormat="0" applyFont="0" applyAlignment="0" applyProtection="0"/>
    <xf numFmtId="0" fontId="1" fillId="28" borderId="7" applyNumberFormat="0" applyFont="0" applyAlignment="0" applyProtection="0"/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1" fillId="28" borderId="7" applyNumberFormat="0" applyFont="0" applyAlignment="0" applyProtection="0"/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1" fillId="28" borderId="7" applyNumberFormat="0" applyFont="0" applyAlignment="0" applyProtection="0"/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1" fillId="28" borderId="7" applyNumberFormat="0" applyFont="0" applyAlignment="0" applyProtection="0"/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1" fillId="28" borderId="7" applyNumberFormat="0" applyFont="0" applyAlignment="0" applyProtection="0"/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1" fillId="28" borderId="7" applyNumberFormat="0" applyFont="0" applyAlignment="0" applyProtection="0"/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1" fillId="28" borderId="7" applyNumberFormat="0" applyFont="0" applyAlignment="0" applyProtection="0"/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1" fillId="28" borderId="7" applyNumberFormat="0" applyFont="0" applyAlignment="0" applyProtection="0"/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1" fillId="28" borderId="7" applyNumberFormat="0" applyFont="0" applyAlignment="0" applyProtection="0"/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1" fillId="28" borderId="7" applyNumberFormat="0" applyFont="0" applyAlignment="0" applyProtection="0"/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1" fillId="28" borderId="7" applyNumberFormat="0" applyFont="0" applyAlignment="0" applyProtection="0"/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1" fillId="28" borderId="7" applyNumberFormat="0" applyFont="0" applyAlignment="0" applyProtection="0"/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1" fillId="28" borderId="7" applyNumberFormat="0" applyFont="0" applyAlignment="0" applyProtection="0"/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1" fillId="0" borderId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1" fillId="28" borderId="7" applyNumberFormat="0" applyFont="0" applyAlignment="0" applyProtection="0"/>
    <xf numFmtId="0" fontId="1" fillId="28" borderId="7" applyNumberFormat="0" applyFont="0" applyAlignment="0" applyProtection="0"/>
    <xf numFmtId="0" fontId="1" fillId="28" borderId="7" applyNumberFormat="0" applyFont="0" applyAlignment="0" applyProtection="0"/>
    <xf numFmtId="0" fontId="1" fillId="28" borderId="7" applyNumberFormat="0" applyFont="0" applyAlignment="0" applyProtection="0"/>
    <xf numFmtId="0" fontId="1" fillId="28" borderId="7" applyNumberFormat="0" applyFont="0" applyAlignment="0" applyProtection="0"/>
    <xf numFmtId="0" fontId="1" fillId="0" borderId="0">
      <alignment horizontal="center"/>
    </xf>
    <xf numFmtId="0" fontId="1" fillId="28" borderId="7" applyNumberFormat="0" applyFont="0" applyAlignment="0" applyProtection="0"/>
    <xf numFmtId="0" fontId="1" fillId="28" borderId="7" applyNumberFormat="0" applyFont="0" applyAlignment="0" applyProtection="0"/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1" fillId="28" borderId="7" applyNumberFormat="0" applyFont="0" applyAlignment="0" applyProtection="0"/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1" fillId="0" borderId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1" fillId="28" borderId="7" applyNumberFormat="0" applyFont="0" applyAlignment="0" applyProtection="0"/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1" fillId="0" borderId="0">
      <alignment horizontal="center"/>
    </xf>
    <xf numFmtId="0" fontId="1" fillId="28" borderId="7" applyNumberFormat="0" applyFont="0" applyAlignment="0" applyProtection="0"/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1" fillId="28" borderId="7" applyNumberFormat="0" applyFont="0" applyAlignment="0" applyProtection="0"/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1" fillId="28" borderId="7" applyNumberFormat="0" applyFont="0" applyAlignment="0" applyProtection="0"/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1" fillId="28" borderId="7" applyNumberFormat="0" applyFont="0" applyAlignment="0" applyProtection="0"/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  <xf numFmtId="0" fontId="42" fillId="0" borderId="0" applyNumberFormat="0" applyFill="0" applyBorder="0" applyAlignment="0" applyProtection="0">
      <alignment horizontal="center"/>
    </xf>
  </cellStyleXfs>
  <cellXfs count="259">
    <xf numFmtId="0" fontId="0" fillId="0" borderId="0" xfId="0">
      <alignment horizontal="center"/>
    </xf>
    <xf numFmtId="0" fontId="0" fillId="3" borderId="0" xfId="0" applyFill="1">
      <alignment horizontal="center"/>
    </xf>
    <xf numFmtId="0" fontId="0" fillId="0" borderId="0" xfId="0" applyAlignment="1">
      <alignment horizontal="center"/>
    </xf>
    <xf numFmtId="49" fontId="2" fillId="0" borderId="0" xfId="0" applyNumberFormat="1" applyFont="1">
      <alignment horizontal="center"/>
    </xf>
    <xf numFmtId="49" fontId="0" fillId="0" borderId="0" xfId="0" applyNumberFormat="1">
      <alignment horizontal="center"/>
    </xf>
    <xf numFmtId="49" fontId="0" fillId="2" borderId="0" xfId="0" applyNumberFormat="1" applyFill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1" fontId="0" fillId="0" borderId="0" xfId="0" applyNumberFormat="1">
      <alignment horizontal="center"/>
    </xf>
    <xf numFmtId="0" fontId="0" fillId="6" borderId="0" xfId="0" applyFill="1" applyAlignment="1">
      <alignment horizontal="center" wrapText="1"/>
    </xf>
    <xf numFmtId="0" fontId="3" fillId="6" borderId="0" xfId="0" applyFont="1" applyFill="1" applyAlignment="1">
      <alignment horizontal="center" wrapText="1"/>
    </xf>
    <xf numFmtId="0" fontId="0" fillId="6" borderId="0" xfId="0" applyNumberFormat="1" applyFill="1" applyAlignment="1">
      <alignment horizontal="center"/>
    </xf>
    <xf numFmtId="1" fontId="0" fillId="6" borderId="0" xfId="0" applyNumberFormat="1" applyFill="1" applyAlignment="1">
      <alignment horizontal="center"/>
    </xf>
    <xf numFmtId="1" fontId="3" fillId="6" borderId="0" xfId="0" applyNumberFormat="1" applyFont="1" applyFill="1" applyAlignment="1">
      <alignment horizontal="center" vertical="top" wrapText="1"/>
    </xf>
    <xf numFmtId="0" fontId="0" fillId="6" borderId="0" xfId="0" applyFill="1" applyAlignment="1">
      <alignment horizontal="center"/>
    </xf>
    <xf numFmtId="49" fontId="0" fillId="6" borderId="0" xfId="0" applyNumberFormat="1" applyFill="1" applyAlignment="1">
      <alignment horizontal="center"/>
    </xf>
    <xf numFmtId="0" fontId="3" fillId="6" borderId="0" xfId="0" applyFont="1" applyFill="1" applyAlignment="1">
      <alignment horizontal="center" vertical="top" wrapText="1"/>
    </xf>
    <xf numFmtId="2" fontId="0" fillId="0" borderId="0" xfId="0" applyNumberFormat="1">
      <alignment horizontal="center"/>
    </xf>
    <xf numFmtId="2" fontId="3" fillId="6" borderId="0" xfId="0" applyNumberFormat="1" applyFont="1" applyFill="1" applyAlignment="1">
      <alignment horizontal="center" vertical="top" wrapText="1"/>
    </xf>
    <xf numFmtId="0" fontId="4" fillId="0" borderId="0" xfId="0" applyFont="1">
      <alignment horizontal="center"/>
    </xf>
    <xf numFmtId="1" fontId="0" fillId="6" borderId="0" xfId="0" applyNumberFormat="1" applyFill="1" applyAlignment="1">
      <alignment horizontal="center" wrapText="1"/>
    </xf>
    <xf numFmtId="1" fontId="6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center"/>
    </xf>
    <xf numFmtId="0" fontId="3" fillId="6" borderId="0" xfId="0" applyFont="1" applyFill="1" applyAlignment="1">
      <alignment horizontal="center" vertical="center" wrapText="1"/>
    </xf>
    <xf numFmtId="49" fontId="0" fillId="6" borderId="0" xfId="0" applyNumberFormat="1" applyFill="1" applyAlignment="1">
      <alignment horizontal="center" vertical="center"/>
    </xf>
    <xf numFmtId="1" fontId="3" fillId="6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47" fontId="0" fillId="0" borderId="0" xfId="0" applyNumberFormat="1">
      <alignment horizontal="center"/>
    </xf>
    <xf numFmtId="0" fontId="8" fillId="0" borderId="0" xfId="0" applyFont="1">
      <alignment horizontal="center"/>
    </xf>
    <xf numFmtId="0" fontId="9" fillId="0" borderId="0" xfId="0" applyFont="1">
      <alignment horizontal="center"/>
    </xf>
    <xf numFmtId="0" fontId="8" fillId="0" borderId="0" xfId="0" applyFont="1" applyAlignment="1">
      <alignment horizontal="left"/>
    </xf>
    <xf numFmtId="0" fontId="11" fillId="4" borderId="0" xfId="0" applyFont="1" applyFill="1">
      <alignment horizontal="center"/>
    </xf>
    <xf numFmtId="0" fontId="12" fillId="0" borderId="0" xfId="0" applyFont="1">
      <alignment horizontal="center"/>
    </xf>
    <xf numFmtId="0" fontId="13" fillId="0" borderId="0" xfId="0" applyFont="1">
      <alignment horizontal="center"/>
    </xf>
    <xf numFmtId="0" fontId="15" fillId="0" borderId="0" xfId="0" applyFont="1">
      <alignment horizontal="center"/>
    </xf>
    <xf numFmtId="49" fontId="10" fillId="0" borderId="0" xfId="0" applyNumberFormat="1" applyFont="1">
      <alignment horizontal="center"/>
    </xf>
    <xf numFmtId="1" fontId="8" fillId="0" borderId="0" xfId="0" applyNumberFormat="1" applyFont="1">
      <alignment horizontal="center"/>
    </xf>
    <xf numFmtId="0" fontId="16" fillId="0" borderId="0" xfId="0" applyFont="1">
      <alignment horizontal="center"/>
    </xf>
    <xf numFmtId="0" fontId="12" fillId="5" borderId="0" xfId="0" applyFont="1" applyFill="1">
      <alignment horizontal="center"/>
    </xf>
    <xf numFmtId="0" fontId="17" fillId="0" borderId="0" xfId="0" applyFont="1">
      <alignment horizontal="center"/>
    </xf>
    <xf numFmtId="0" fontId="11" fillId="0" borderId="0" xfId="0" applyFont="1">
      <alignment horizontal="center"/>
    </xf>
    <xf numFmtId="0" fontId="12" fillId="0" borderId="0" xfId="0" applyFont="1" applyAlignment="1">
      <alignment horizontal="left"/>
    </xf>
    <xf numFmtId="1" fontId="12" fillId="6" borderId="0" xfId="0" applyNumberFormat="1" applyFont="1" applyFill="1" applyAlignment="1">
      <alignment horizontal="center" wrapText="1"/>
    </xf>
    <xf numFmtId="0" fontId="8" fillId="0" borderId="0" xfId="0" applyFont="1" applyAlignment="1">
      <alignment horizontal="center"/>
    </xf>
    <xf numFmtId="49" fontId="10" fillId="0" borderId="0" xfId="0" applyNumberFormat="1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1" fontId="0" fillId="0" borderId="0" xfId="0" applyNumberFormat="1">
      <alignment horizontal="center"/>
    </xf>
    <xf numFmtId="0" fontId="14" fillId="0" borderId="0" xfId="0" applyFont="1" applyAlignment="1">
      <alignment horizontal="left"/>
    </xf>
    <xf numFmtId="0" fontId="0" fillId="0" borderId="0" xfId="0" applyProtection="1">
      <alignment horizontal="center"/>
      <protection hidden="1"/>
    </xf>
    <xf numFmtId="0" fontId="38" fillId="0" borderId="0" xfId="0" applyFont="1" applyAlignment="1">
      <alignment horizontal="left" vertical="center"/>
    </xf>
    <xf numFmtId="1" fontId="0" fillId="0" borderId="0" xfId="0" applyNumberFormat="1">
      <alignment horizontal="center"/>
    </xf>
    <xf numFmtId="1" fontId="4" fillId="0" borderId="0" xfId="0" applyNumberFormat="1" applyFont="1" applyAlignment="1">
      <alignment horizontal="left"/>
    </xf>
    <xf numFmtId="49" fontId="1" fillId="2" borderId="0" xfId="0" applyNumberFormat="1" applyFont="1" applyFill="1" applyAlignment="1">
      <alignment horizontal="center" wrapText="1"/>
    </xf>
    <xf numFmtId="0" fontId="1" fillId="0" borderId="0" xfId="0" applyFont="1">
      <alignment horizontal="center"/>
    </xf>
    <xf numFmtId="49" fontId="0" fillId="6" borderId="0" xfId="0" applyNumberFormat="1" applyFill="1" applyAlignment="1">
      <alignment horizontal="left"/>
    </xf>
    <xf numFmtId="0" fontId="0" fillId="6" borderId="0" xfId="0" applyNumberFormat="1" applyFill="1" applyAlignment="1">
      <alignment horizontal="left"/>
    </xf>
    <xf numFmtId="0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0" fontId="0" fillId="3" borderId="0" xfId="0" applyFill="1" applyAlignment="1">
      <alignment horizontal="center" wrapText="1"/>
    </xf>
    <xf numFmtId="0" fontId="1" fillId="3" borderId="0" xfId="0" applyFont="1" applyFill="1" applyAlignment="1">
      <alignment horizontal="center" wrapText="1"/>
    </xf>
    <xf numFmtId="49" fontId="0" fillId="0" borderId="0" xfId="0" applyNumberFormat="1" applyAlignment="1">
      <alignment horizontal="left"/>
    </xf>
    <xf numFmtId="0" fontId="13" fillId="0" borderId="0" xfId="0" applyFont="1" applyAlignment="1">
      <alignment horizontal="left"/>
    </xf>
    <xf numFmtId="0" fontId="1" fillId="0" borderId="0" xfId="0" applyFont="1" applyFill="1" applyAlignment="1">
      <alignment horizontal="left"/>
    </xf>
    <xf numFmtId="0" fontId="0" fillId="0" borderId="0" xfId="0" applyFill="1">
      <alignment horizontal="center"/>
    </xf>
    <xf numFmtId="0" fontId="3" fillId="0" borderId="0" xfId="0" applyFont="1" applyAlignment="1">
      <alignment horizontal="left"/>
    </xf>
    <xf numFmtId="0" fontId="3" fillId="3" borderId="0" xfId="0" applyFont="1" applyFill="1">
      <alignment horizontal="center"/>
    </xf>
    <xf numFmtId="49" fontId="3" fillId="2" borderId="0" xfId="0" applyNumberFormat="1" applyFont="1" applyFill="1" applyAlignment="1">
      <alignment horizontal="center" wrapText="1"/>
    </xf>
    <xf numFmtId="0" fontId="41" fillId="0" borderId="0" xfId="42" applyFont="1" applyAlignment="1" applyProtection="1">
      <alignment horizontal="left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 wrapText="1"/>
    </xf>
    <xf numFmtId="0" fontId="39" fillId="6" borderId="0" xfId="0" applyFont="1" applyFill="1" applyAlignment="1">
      <alignment horizontal="center" wrapText="1"/>
    </xf>
    <xf numFmtId="0" fontId="2" fillId="0" borderId="0" xfId="0" applyFont="1" applyAlignment="1">
      <alignment horizontal="left"/>
    </xf>
    <xf numFmtId="0" fontId="1" fillId="0" borderId="0" xfId="0" quotePrefix="1" applyFont="1" applyAlignment="1">
      <alignment horizontal="left"/>
    </xf>
    <xf numFmtId="1" fontId="3" fillId="29" borderId="0" xfId="0" applyNumberFormat="1" applyFont="1" applyFill="1" applyAlignment="1">
      <alignment horizontal="center" vertical="center" wrapText="1"/>
    </xf>
    <xf numFmtId="1" fontId="3" fillId="30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" fontId="3" fillId="6" borderId="0" xfId="0" applyNumberFormat="1" applyFont="1" applyFill="1" applyAlignment="1">
      <alignment horizontal="center" wrapText="1"/>
    </xf>
    <xf numFmtId="49" fontId="43" fillId="2" borderId="0" xfId="42" applyNumberFormat="1" applyFont="1" applyFill="1" applyAlignment="1" applyProtection="1">
      <alignment horizontal="center" wrapText="1"/>
    </xf>
    <xf numFmtId="1" fontId="1" fillId="6" borderId="0" xfId="0" applyNumberFormat="1" applyFont="1" applyFill="1" applyAlignment="1">
      <alignment horizontal="center" wrapText="1"/>
    </xf>
    <xf numFmtId="49" fontId="44" fillId="2" borderId="0" xfId="0" applyNumberFormat="1" applyFont="1" applyFill="1" applyAlignment="1">
      <alignment horizontal="center" wrapText="1"/>
    </xf>
    <xf numFmtId="164" fontId="0" fillId="0" borderId="0" xfId="0" applyNumberFormat="1" applyAlignment="1">
      <alignment horizontal="left"/>
    </xf>
    <xf numFmtId="0" fontId="37" fillId="0" borderId="0" xfId="0" applyFont="1" applyAlignment="1">
      <alignment horizontal="right"/>
    </xf>
    <xf numFmtId="0" fontId="46" fillId="0" borderId="0" xfId="0" applyFont="1" applyBorder="1" applyAlignment="1">
      <alignment horizontal="left" indent="1"/>
    </xf>
    <xf numFmtId="15" fontId="46" fillId="0" borderId="0" xfId="0" applyNumberFormat="1" applyFont="1" applyBorder="1" applyAlignment="1">
      <alignment horizontal="left" indent="1"/>
    </xf>
    <xf numFmtId="0" fontId="47" fillId="0" borderId="0" xfId="42" applyFont="1" applyBorder="1" applyAlignment="1" applyProtection="1">
      <alignment horizontal="left" indent="1"/>
    </xf>
    <xf numFmtId="0" fontId="48" fillId="0" borderId="0" xfId="0" applyFont="1">
      <alignment horizontal="center"/>
    </xf>
    <xf numFmtId="0" fontId="14" fillId="0" borderId="0" xfId="0" applyFont="1" applyAlignment="1">
      <alignment horizontal="left"/>
    </xf>
    <xf numFmtId="0" fontId="0" fillId="3" borderId="0" xfId="0" applyFont="1" applyFill="1" applyAlignment="1">
      <alignment horizontal="center" wrapText="1"/>
    </xf>
    <xf numFmtId="0" fontId="49" fillId="0" borderId="0" xfId="0" applyFont="1" applyAlignment="1">
      <alignment horizontal="center"/>
    </xf>
    <xf numFmtId="0" fontId="39" fillId="6" borderId="0" xfId="0" applyFont="1" applyFill="1" applyAlignment="1">
      <alignment horizontal="center" vertical="center" wrapText="1"/>
    </xf>
    <xf numFmtId="1" fontId="0" fillId="6" borderId="0" xfId="0" applyNumberFormat="1" applyFill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0" xfId="0" quotePrefix="1" applyFont="1" applyAlignment="1">
      <alignment horizontal="left"/>
    </xf>
    <xf numFmtId="165" fontId="0" fillId="0" borderId="0" xfId="0" applyNumberFormat="1">
      <alignment horizontal="center"/>
    </xf>
    <xf numFmtId="49" fontId="2" fillId="0" borderId="0" xfId="0" applyNumberFormat="1" applyFont="1" applyAlignment="1"/>
    <xf numFmtId="49" fontId="1" fillId="2" borderId="0" xfId="0" applyNumberFormat="1" applyFont="1" applyFill="1" applyAlignment="1"/>
    <xf numFmtId="49" fontId="1" fillId="2" borderId="0" xfId="0" applyNumberFormat="1" applyFont="1" applyFill="1" applyAlignment="1">
      <alignment wrapText="1"/>
    </xf>
    <xf numFmtId="49" fontId="0" fillId="0" borderId="0" xfId="0" applyNumberFormat="1" applyAlignment="1"/>
    <xf numFmtId="164" fontId="5" fillId="0" borderId="0" xfId="0" applyNumberFormat="1" applyFont="1" applyAlignment="1">
      <alignment horizontal="left"/>
    </xf>
    <xf numFmtId="0" fontId="1" fillId="3" borderId="0" xfId="0" applyFont="1" applyFill="1" applyAlignment="1">
      <alignment horizontal="left" wrapText="1"/>
    </xf>
    <xf numFmtId="0" fontId="50" fillId="0" borderId="0" xfId="0" applyFont="1">
      <alignment horizontal="center"/>
    </xf>
    <xf numFmtId="0" fontId="51" fillId="0" borderId="0" xfId="0" applyFont="1" applyAlignment="1">
      <alignment horizontal="center"/>
    </xf>
    <xf numFmtId="2" fontId="51" fillId="0" borderId="10" xfId="0" applyNumberFormat="1" applyFont="1" applyBorder="1" applyAlignment="1">
      <alignment horizontal="center"/>
    </xf>
    <xf numFmtId="0" fontId="52" fillId="4" borderId="0" xfId="0" applyFont="1" applyFill="1">
      <alignment horizontal="center"/>
    </xf>
    <xf numFmtId="0" fontId="51" fillId="0" borderId="0" xfId="0" applyFont="1" applyAlignment="1">
      <alignment horizontal="left"/>
    </xf>
    <xf numFmtId="0" fontId="51" fillId="0" borderId="0" xfId="0" applyFont="1">
      <alignment horizontal="center"/>
    </xf>
    <xf numFmtId="1" fontId="51" fillId="0" borderId="0" xfId="0" applyNumberFormat="1" applyFont="1" applyAlignment="1">
      <alignment horizontal="center"/>
    </xf>
    <xf numFmtId="0" fontId="55" fillId="0" borderId="13" xfId="0" applyFont="1" applyBorder="1" applyAlignment="1">
      <alignment horizontal="left"/>
    </xf>
    <xf numFmtId="1" fontId="54" fillId="0" borderId="0" xfId="0" applyNumberFormat="1" applyFont="1">
      <alignment horizontal="center"/>
    </xf>
    <xf numFmtId="1" fontId="1" fillId="0" borderId="11" xfId="0" applyNumberFormat="1" applyFont="1" applyBorder="1">
      <alignment horizontal="center"/>
    </xf>
    <xf numFmtId="0" fontId="1" fillId="0" borderId="11" xfId="0" applyFont="1" applyBorder="1">
      <alignment horizontal="center"/>
    </xf>
    <xf numFmtId="0" fontId="0" fillId="0" borderId="11" xfId="0" applyBorder="1" applyAlignment="1"/>
    <xf numFmtId="0" fontId="45" fillId="0" borderId="0" xfId="0" applyFont="1" applyBorder="1" applyAlignment="1">
      <alignment horizontal="left"/>
    </xf>
    <xf numFmtId="0" fontId="0" fillId="0" borderId="0" xfId="0" applyBorder="1">
      <alignment horizontal="center"/>
    </xf>
    <xf numFmtId="0" fontId="0" fillId="0" borderId="0" xfId="0">
      <alignment horizontal="center"/>
    </xf>
    <xf numFmtId="1" fontId="0" fillId="0" borderId="0" xfId="0" applyNumberFormat="1">
      <alignment horizontal="center"/>
    </xf>
    <xf numFmtId="0" fontId="0" fillId="0" borderId="0" xfId="0" applyAlignment="1">
      <alignment horizontal="left"/>
    </xf>
    <xf numFmtId="0" fontId="8" fillId="0" borderId="0" xfId="0" applyFont="1" applyAlignment="1">
      <alignment horizontal="left"/>
    </xf>
    <xf numFmtId="1" fontId="1" fillId="0" borderId="0" xfId="0" applyNumberFormat="1" applyFont="1">
      <alignment horizontal="center"/>
    </xf>
    <xf numFmtId="0" fontId="0" fillId="0" borderId="11" xfId="0" applyBorder="1" applyAlignment="1">
      <alignment horizontal="left"/>
    </xf>
    <xf numFmtId="0" fontId="53" fillId="0" borderId="11" xfId="0" applyFont="1" applyFill="1" applyBorder="1" applyAlignment="1">
      <alignment horizontal="left"/>
    </xf>
    <xf numFmtId="0" fontId="53" fillId="0" borderId="11" xfId="0" applyFont="1" applyBorder="1" applyAlignment="1">
      <alignment horizontal="left"/>
    </xf>
    <xf numFmtId="0" fontId="0" fillId="0" borderId="11" xfId="0" applyBorder="1">
      <alignment horizontal="center"/>
    </xf>
    <xf numFmtId="1" fontId="0" fillId="6" borderId="0" xfId="0" applyNumberFormat="1" applyFill="1" applyAlignment="1">
      <alignment horizontal="center"/>
    </xf>
    <xf numFmtId="0" fontId="8" fillId="0" borderId="0" xfId="0" applyFont="1" applyAlignment="1">
      <alignment horizontal="left"/>
    </xf>
    <xf numFmtId="0" fontId="4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54" fillId="0" borderId="0" xfId="0" applyFont="1">
      <alignment horizontal="center"/>
    </xf>
    <xf numFmtId="0" fontId="54" fillId="0" borderId="0" xfId="1567" applyFo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45" fillId="0" borderId="0" xfId="0" applyFont="1" applyAlignment="1">
      <alignment horizontal="left"/>
    </xf>
    <xf numFmtId="1" fontId="0" fillId="0" borderId="11" xfId="0" applyNumberForma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0" fillId="0" borderId="0" xfId="0">
      <alignment horizontal="center"/>
    </xf>
    <xf numFmtId="0" fontId="0" fillId="0" borderId="0" xfId="0">
      <alignment horizontal="center"/>
    </xf>
    <xf numFmtId="0" fontId="53" fillId="0" borderId="11" xfId="0" applyFont="1" applyBorder="1" applyAlignment="1">
      <alignment horizontal="left"/>
    </xf>
    <xf numFmtId="0" fontId="0" fillId="0" borderId="11" xfId="0" applyBorder="1">
      <alignment horizontal="center"/>
    </xf>
    <xf numFmtId="0" fontId="55" fillId="0" borderId="12" xfId="0" applyFont="1" applyBorder="1" applyAlignment="1">
      <alignment horizontal="left"/>
    </xf>
    <xf numFmtId="1" fontId="0" fillId="0" borderId="0" xfId="0" applyNumberFormat="1">
      <alignment horizontal="center"/>
    </xf>
    <xf numFmtId="0" fontId="0" fillId="0" borderId="0" xfId="0">
      <alignment horizontal="center"/>
    </xf>
    <xf numFmtId="1" fontId="0" fillId="0" borderId="0" xfId="0" applyNumberFormat="1">
      <alignment horizontal="center"/>
    </xf>
    <xf numFmtId="0" fontId="8" fillId="0" borderId="0" xfId="0" applyFont="1" applyAlignment="1">
      <alignment horizontal="left"/>
    </xf>
    <xf numFmtId="0" fontId="45" fillId="0" borderId="0" xfId="0" applyFont="1" applyAlignment="1">
      <alignment horizontal="left"/>
    </xf>
    <xf numFmtId="2" fontId="1" fillId="0" borderId="0" xfId="110" applyNumberFormat="1">
      <alignment horizontal="center"/>
    </xf>
    <xf numFmtId="2" fontId="54" fillId="0" borderId="0" xfId="1821" applyNumberFormat="1" applyFont="1">
      <alignment horizontal="center"/>
    </xf>
    <xf numFmtId="2" fontId="1" fillId="0" borderId="0" xfId="1821" applyNumberFormat="1">
      <alignment horizontal="center"/>
    </xf>
    <xf numFmtId="1" fontId="1" fillId="0" borderId="0" xfId="109" applyNumberFormat="1">
      <alignment horizontal="center"/>
    </xf>
    <xf numFmtId="1" fontId="54" fillId="0" borderId="0" xfId="2073" applyNumberFormat="1" applyFont="1">
      <alignment horizontal="center"/>
    </xf>
    <xf numFmtId="2" fontId="1" fillId="0" borderId="0" xfId="108" applyNumberFormat="1">
      <alignment horizontal="center"/>
    </xf>
    <xf numFmtId="2" fontId="54" fillId="0" borderId="0" xfId="2199" applyNumberFormat="1" applyFont="1">
      <alignment horizontal="center"/>
    </xf>
    <xf numFmtId="0" fontId="0" fillId="0" borderId="0" xfId="0">
      <alignment horizontal="center"/>
    </xf>
    <xf numFmtId="0" fontId="0" fillId="0" borderId="0" xfId="0" applyAlignment="1">
      <alignment horizontal="center" wrapText="1"/>
    </xf>
    <xf numFmtId="1" fontId="0" fillId="0" borderId="0" xfId="0" applyNumberFormat="1">
      <alignment horizontal="center"/>
    </xf>
    <xf numFmtId="2" fontId="0" fillId="0" borderId="0" xfId="0" applyNumberFormat="1">
      <alignment horizontal="center"/>
    </xf>
    <xf numFmtId="0" fontId="8" fillId="0" borderId="0" xfId="0" applyFont="1" applyAlignment="1">
      <alignment horizontal="left"/>
    </xf>
    <xf numFmtId="49" fontId="10" fillId="0" borderId="0" xfId="0" applyNumberFormat="1" applyFont="1" applyAlignment="1">
      <alignment horizontal="left"/>
    </xf>
    <xf numFmtId="0" fontId="45" fillId="0" borderId="0" xfId="0" applyFont="1" applyAlignment="1">
      <alignment horizontal="left"/>
    </xf>
    <xf numFmtId="14" fontId="0" fillId="0" borderId="11" xfId="0" applyNumberFormat="1" applyBorder="1" applyAlignment="1">
      <alignment horizontal="center"/>
    </xf>
    <xf numFmtId="166" fontId="1" fillId="0" borderId="11" xfId="0" applyNumberFormat="1" applyFont="1" applyBorder="1" applyAlignment="1">
      <alignment horizontal="center"/>
    </xf>
    <xf numFmtId="14" fontId="1" fillId="0" borderId="11" xfId="0" applyNumberFormat="1" applyFont="1" applyBorder="1" applyAlignment="1">
      <alignment horizontal="center"/>
    </xf>
    <xf numFmtId="14" fontId="1" fillId="0" borderId="11" xfId="0" applyNumberFormat="1" applyFont="1" applyBorder="1">
      <alignment horizontal="center"/>
    </xf>
    <xf numFmtId="0" fontId="56" fillId="32" borderId="15" xfId="0" applyFont="1" applyFill="1" applyBorder="1" applyAlignment="1">
      <alignment horizontal="center"/>
    </xf>
    <xf numFmtId="0" fontId="56" fillId="0" borderId="15" xfId="0" applyFont="1" applyBorder="1" applyAlignment="1">
      <alignment horizontal="center"/>
    </xf>
    <xf numFmtId="0" fontId="58" fillId="32" borderId="16" xfId="0" applyFont="1" applyFill="1" applyBorder="1" applyAlignment="1">
      <alignment horizontal="center" wrapText="1"/>
    </xf>
    <xf numFmtId="0" fontId="58" fillId="32" borderId="17" xfId="0" applyFont="1" applyFill="1" applyBorder="1" applyAlignment="1">
      <alignment horizontal="center" wrapText="1"/>
    </xf>
    <xf numFmtId="0" fontId="56" fillId="32" borderId="17" xfId="0" applyFont="1" applyFill="1" applyBorder="1" applyAlignment="1">
      <alignment horizontal="center"/>
    </xf>
    <xf numFmtId="0" fontId="58" fillId="32" borderId="17" xfId="0" applyFont="1" applyFill="1" applyBorder="1">
      <alignment horizontal="center"/>
    </xf>
    <xf numFmtId="0" fontId="58" fillId="0" borderId="16" xfId="0" applyFont="1" applyBorder="1" applyAlignment="1">
      <alignment horizontal="center" wrapText="1"/>
    </xf>
    <xf numFmtId="0" fontId="58" fillId="0" borderId="17" xfId="0" applyFont="1" applyBorder="1" applyAlignment="1">
      <alignment horizontal="center" wrapText="1"/>
    </xf>
    <xf numFmtId="0" fontId="56" fillId="0" borderId="17" xfId="0" applyFont="1" applyBorder="1" applyAlignment="1">
      <alignment horizontal="center"/>
    </xf>
    <xf numFmtId="0" fontId="58" fillId="0" borderId="17" xfId="0" applyFont="1" applyBorder="1">
      <alignment horizontal="center"/>
    </xf>
    <xf numFmtId="0" fontId="58" fillId="32" borderId="18" xfId="0" applyFont="1" applyFill="1" applyBorder="1" applyAlignment="1">
      <alignment horizontal="center" wrapText="1"/>
    </xf>
    <xf numFmtId="0" fontId="58" fillId="32" borderId="15" xfId="0" applyFont="1" applyFill="1" applyBorder="1" applyAlignment="1">
      <alignment horizontal="center" wrapText="1"/>
    </xf>
    <xf numFmtId="0" fontId="58" fillId="32" borderId="15" xfId="0" applyFont="1" applyFill="1" applyBorder="1">
      <alignment horizontal="center"/>
    </xf>
    <xf numFmtId="0" fontId="58" fillId="0" borderId="18" xfId="0" applyFont="1" applyBorder="1" applyAlignment="1">
      <alignment horizontal="center" wrapText="1"/>
    </xf>
    <xf numFmtId="0" fontId="58" fillId="0" borderId="15" xfId="0" applyFont="1" applyBorder="1" applyAlignment="1">
      <alignment horizontal="center" wrapText="1"/>
    </xf>
    <xf numFmtId="0" fontId="58" fillId="0" borderId="15" xfId="0" applyFont="1" applyBorder="1">
      <alignment horizontal="center"/>
    </xf>
    <xf numFmtId="0" fontId="51" fillId="32" borderId="18" xfId="0" applyFont="1" applyFill="1" applyBorder="1" applyAlignment="1">
      <alignment horizontal="center" wrapText="1"/>
    </xf>
    <xf numFmtId="1" fontId="51" fillId="0" borderId="0" xfId="0" applyNumberFormat="1" applyFont="1">
      <alignment horizontal="center"/>
    </xf>
    <xf numFmtId="0" fontId="58" fillId="0" borderId="19" xfId="0" applyFont="1" applyBorder="1" applyAlignment="1">
      <alignment horizontal="center" wrapText="1"/>
    </xf>
    <xf numFmtId="0" fontId="58" fillId="0" borderId="0" xfId="0" applyFont="1" applyAlignment="1">
      <alignment horizontal="center" wrapText="1"/>
    </xf>
    <xf numFmtId="0" fontId="58" fillId="0" borderId="0" xfId="0" applyFont="1">
      <alignment horizontal="center"/>
    </xf>
    <xf numFmtId="49" fontId="59" fillId="0" borderId="0" xfId="0" applyNumberFormat="1" applyFont="1">
      <alignment horizontal="center"/>
    </xf>
    <xf numFmtId="0" fontId="1" fillId="32" borderId="18" xfId="0" applyFont="1" applyFill="1" applyBorder="1" applyAlignment="1">
      <alignment horizontal="center" wrapText="1"/>
    </xf>
    <xf numFmtId="0" fontId="1" fillId="32" borderId="15" xfId="0" applyFont="1" applyFill="1" applyBorder="1" applyAlignment="1">
      <alignment horizontal="center" wrapText="1"/>
    </xf>
    <xf numFmtId="0" fontId="1" fillId="32" borderId="15" xfId="0" applyFont="1" applyFill="1" applyBorder="1">
      <alignment horizontal="center"/>
    </xf>
    <xf numFmtId="0" fontId="0" fillId="0" borderId="0" xfId="0" applyAlignment="1"/>
    <xf numFmtId="49" fontId="0" fillId="6" borderId="0" xfId="0" applyNumberFormat="1" applyFill="1" applyAlignment="1"/>
    <xf numFmtId="0" fontId="56" fillId="32" borderId="17" xfId="0" applyFont="1" applyFill="1" applyBorder="1" applyAlignment="1"/>
    <xf numFmtId="0" fontId="56" fillId="0" borderId="15" xfId="0" applyFont="1" applyBorder="1" applyAlignment="1"/>
    <xf numFmtId="0" fontId="56" fillId="32" borderId="15" xfId="0" applyFont="1" applyFill="1" applyBorder="1" applyAlignment="1"/>
    <xf numFmtId="0" fontId="56" fillId="0" borderId="17" xfId="0" applyFont="1" applyBorder="1" applyAlignment="1"/>
    <xf numFmtId="0" fontId="60" fillId="32" borderId="15" xfId="0" applyFont="1" applyFill="1" applyBorder="1" applyAlignment="1"/>
    <xf numFmtId="0" fontId="56" fillId="0" borderId="17" xfId="0" applyFont="1" applyBorder="1" applyAlignment="1">
      <alignment horizontal="left"/>
    </xf>
    <xf numFmtId="0" fontId="56" fillId="32" borderId="15" xfId="0" applyFont="1" applyFill="1" applyBorder="1" applyAlignment="1">
      <alignment horizontal="left"/>
    </xf>
    <xf numFmtId="49" fontId="10" fillId="0" borderId="0" xfId="0" applyNumberFormat="1" applyFont="1" applyAlignment="1"/>
    <xf numFmtId="0" fontId="61" fillId="32" borderId="17" xfId="0" applyFont="1" applyFill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32" borderId="15" xfId="0" applyFont="1" applyFill="1" applyBorder="1" applyAlignment="1">
      <alignment horizontal="center"/>
    </xf>
    <xf numFmtId="0" fontId="57" fillId="0" borderId="15" xfId="0" applyFont="1" applyBorder="1" applyAlignment="1">
      <alignment horizontal="center"/>
    </xf>
    <xf numFmtId="0" fontId="58" fillId="33" borderId="17" xfId="0" applyFont="1" applyFill="1" applyBorder="1">
      <alignment horizontal="center"/>
    </xf>
    <xf numFmtId="0" fontId="58" fillId="33" borderId="15" xfId="0" applyFont="1" applyFill="1" applyBorder="1">
      <alignment horizontal="center"/>
    </xf>
    <xf numFmtId="0" fontId="0" fillId="6" borderId="0" xfId="0" applyNumberFormat="1" applyFill="1" applyAlignment="1"/>
    <xf numFmtId="0" fontId="56" fillId="32" borderId="17" xfId="0" applyFont="1" applyFill="1" applyBorder="1" applyAlignment="1">
      <alignment horizontal="left"/>
    </xf>
    <xf numFmtId="0" fontId="56" fillId="0" borderId="15" xfId="0" applyFont="1" applyBorder="1" applyAlignment="1">
      <alignment horizontal="left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/>
    </xf>
    <xf numFmtId="0" fontId="1" fillId="0" borderId="12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58" fillId="32" borderId="20" xfId="0" applyFont="1" applyFill="1" applyBorder="1">
      <alignment horizontal="center"/>
    </xf>
    <xf numFmtId="0" fontId="1" fillId="0" borderId="20" xfId="0" applyFont="1" applyBorder="1">
      <alignment horizontal="center"/>
    </xf>
    <xf numFmtId="0" fontId="1" fillId="33" borderId="20" xfId="0" applyFont="1" applyFill="1" applyBorder="1">
      <alignment horizontal="center"/>
    </xf>
    <xf numFmtId="0" fontId="1" fillId="0" borderId="13" xfId="0" applyFont="1" applyBorder="1" applyAlignment="1">
      <alignment horizontal="center" wrapText="1"/>
    </xf>
    <xf numFmtId="0" fontId="1" fillId="0" borderId="21" xfId="0" applyFont="1" applyBorder="1" applyAlignment="1">
      <alignment horizontal="center" wrapText="1"/>
    </xf>
    <xf numFmtId="0" fontId="58" fillId="32" borderId="21" xfId="0" applyFont="1" applyFill="1" applyBorder="1">
      <alignment horizontal="center"/>
    </xf>
    <xf numFmtId="0" fontId="1" fillId="33" borderId="21" xfId="0" applyFont="1" applyFill="1" applyBorder="1">
      <alignment horizontal="center"/>
    </xf>
    <xf numFmtId="0" fontId="1" fillId="0" borderId="21" xfId="0" applyFont="1" applyBorder="1">
      <alignment horizontal="center"/>
    </xf>
    <xf numFmtId="0" fontId="51" fillId="33" borderId="21" xfId="0" applyFont="1" applyFill="1" applyBorder="1">
      <alignment horizontal="center"/>
    </xf>
    <xf numFmtId="0" fontId="51" fillId="0" borderId="21" xfId="0" applyFont="1" applyBorder="1">
      <alignment horizontal="center"/>
    </xf>
    <xf numFmtId="0" fontId="58" fillId="33" borderId="21" xfId="0" applyFont="1" applyFill="1" applyBorder="1">
      <alignment horizontal="center"/>
    </xf>
    <xf numFmtId="0" fontId="58" fillId="0" borderId="21" xfId="0" applyFont="1" applyBorder="1">
      <alignment horizontal="center"/>
    </xf>
    <xf numFmtId="1" fontId="54" fillId="31" borderId="14" xfId="0" applyNumberFormat="1" applyFont="1" applyFill="1" applyBorder="1">
      <alignment horizontal="center"/>
    </xf>
    <xf numFmtId="0" fontId="51" fillId="32" borderId="17" xfId="0" applyFont="1" applyFill="1" applyBorder="1">
      <alignment horizontal="center"/>
    </xf>
    <xf numFmtId="0" fontId="63" fillId="34" borderId="17" xfId="0" applyFont="1" applyFill="1" applyBorder="1">
      <alignment horizontal="center"/>
    </xf>
    <xf numFmtId="0" fontId="51" fillId="0" borderId="15" xfId="0" applyFont="1" applyBorder="1">
      <alignment horizontal="center"/>
    </xf>
    <xf numFmtId="0" fontId="63" fillId="34" borderId="15" xfId="0" applyFont="1" applyFill="1" applyBorder="1">
      <alignment horizontal="center"/>
    </xf>
    <xf numFmtId="0" fontId="62" fillId="34" borderId="15" xfId="0" applyFont="1" applyFill="1" applyBorder="1">
      <alignment horizontal="center"/>
    </xf>
    <xf numFmtId="0" fontId="51" fillId="32" borderId="15" xfId="0" applyFont="1" applyFill="1" applyBorder="1">
      <alignment horizontal="center"/>
    </xf>
    <xf numFmtId="0" fontId="58" fillId="32" borderId="22" xfId="0" applyFont="1" applyFill="1" applyBorder="1">
      <alignment horizontal="center"/>
    </xf>
    <xf numFmtId="0" fontId="58" fillId="0" borderId="23" xfId="0" applyFont="1" applyBorder="1">
      <alignment horizontal="center"/>
    </xf>
    <xf numFmtId="0" fontId="58" fillId="32" borderId="23" xfId="0" applyFont="1" applyFill="1" applyBorder="1">
      <alignment horizontal="center"/>
    </xf>
    <xf numFmtId="0" fontId="6" fillId="0" borderId="0" xfId="0" applyFont="1" applyAlignment="1"/>
    <xf numFmtId="0" fontId="0" fillId="6" borderId="0" xfId="0" applyFill="1" applyAlignment="1">
      <alignment wrapText="1"/>
    </xf>
    <xf numFmtId="0" fontId="64" fillId="0" borderId="11" xfId="0" applyFont="1" applyBorder="1" applyAlignment="1">
      <alignment horizontal="center"/>
    </xf>
    <xf numFmtId="1" fontId="0" fillId="2" borderId="0" xfId="0" applyNumberFormat="1" applyFill="1">
      <alignment horizontal="center"/>
    </xf>
    <xf numFmtId="1" fontId="1" fillId="2" borderId="0" xfId="0" applyNumberFormat="1" applyFont="1" applyFill="1">
      <alignment horizontal="center"/>
    </xf>
    <xf numFmtId="1" fontId="1" fillId="0" borderId="11" xfId="0" applyNumberFormat="1" applyFont="1" applyBorder="1" applyAlignment="1">
      <alignment horizontal="center"/>
    </xf>
    <xf numFmtId="1" fontId="54" fillId="0" borderId="14" xfId="0" applyNumberFormat="1" applyFont="1" applyBorder="1">
      <alignment horizontal="center"/>
    </xf>
    <xf numFmtId="49" fontId="0" fillId="6" borderId="0" xfId="0" applyNumberFormat="1" applyFill="1" applyAlignment="1">
      <alignment vertical="center"/>
    </xf>
    <xf numFmtId="0" fontId="56" fillId="32" borderId="20" xfId="0" applyFont="1" applyFill="1" applyBorder="1" applyAlignment="1"/>
    <xf numFmtId="0" fontId="56" fillId="32" borderId="21" xfId="0" applyFont="1" applyFill="1" applyBorder="1" applyAlignment="1"/>
    <xf numFmtId="0" fontId="58" fillId="32" borderId="24" xfId="0" applyFont="1" applyFill="1" applyBorder="1">
      <alignment horizontal="center"/>
    </xf>
    <xf numFmtId="0" fontId="1" fillId="35" borderId="0" xfId="0" applyFont="1" applyFill="1">
      <alignment horizontal="center"/>
    </xf>
    <xf numFmtId="0" fontId="58" fillId="35" borderId="18" xfId="0" applyFont="1" applyFill="1" applyBorder="1" applyAlignment="1">
      <alignment horizontal="center" wrapText="1"/>
    </xf>
    <xf numFmtId="0" fontId="58" fillId="35" borderId="15" xfId="0" applyFont="1" applyFill="1" applyBorder="1" applyAlignment="1">
      <alignment horizontal="center" wrapText="1"/>
    </xf>
    <xf numFmtId="0" fontId="56" fillId="35" borderId="15" xfId="0" applyFont="1" applyFill="1" applyBorder="1" applyAlignment="1">
      <alignment horizontal="center"/>
    </xf>
    <xf numFmtId="0" fontId="58" fillId="35" borderId="15" xfId="0" applyFont="1" applyFill="1" applyBorder="1">
      <alignment horizontal="center"/>
    </xf>
    <xf numFmtId="0" fontId="8" fillId="35" borderId="0" xfId="0" applyFont="1" applyFill="1" applyAlignment="1">
      <alignment horizontal="left"/>
    </xf>
    <xf numFmtId="0" fontId="0" fillId="35" borderId="0" xfId="0" applyFill="1">
      <alignment horizontal="center"/>
    </xf>
    <xf numFmtId="0" fontId="4" fillId="35" borderId="0" xfId="0" applyFont="1" applyFill="1">
      <alignment horizontal="center"/>
    </xf>
    <xf numFmtId="0" fontId="14" fillId="0" borderId="0" xfId="0" applyFont="1" applyAlignment="1">
      <alignment horizontal="left"/>
    </xf>
  </cellXfs>
  <cellStyles count="2948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Explanatory Text" xfId="28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7" builtinId="9" hidden="1"/>
    <cellStyle name="Followed Hyperlink" xfId="298" builtinId="9" hidden="1"/>
    <cellStyle name="Followed Hyperlink" xfId="299" builtinId="9" hidden="1"/>
    <cellStyle name="Followed Hyperlink" xfId="300" builtinId="9" hidden="1"/>
    <cellStyle name="Followed Hyperlink" xfId="301" builtinId="9" hidden="1"/>
    <cellStyle name="Followed Hyperlink" xfId="302" builtinId="9" hidden="1"/>
    <cellStyle name="Followed Hyperlink" xfId="303" builtinId="9" hidden="1"/>
    <cellStyle name="Followed Hyperlink" xfId="304" builtinId="9" hidden="1"/>
    <cellStyle name="Followed Hyperlink" xfId="305" builtinId="9" hidden="1"/>
    <cellStyle name="Followed Hyperlink" xfId="306" builtinId="9" hidden="1"/>
    <cellStyle name="Followed Hyperlink" xfId="307" builtinId="9" hidden="1"/>
    <cellStyle name="Followed Hyperlink" xfId="308" builtinId="9" hidden="1"/>
    <cellStyle name="Followed Hyperlink" xfId="309" builtinId="9" hidden="1"/>
    <cellStyle name="Followed Hyperlink" xfId="310" builtinId="9" hidden="1"/>
    <cellStyle name="Followed Hyperlink" xfId="311" builtinId="9" hidden="1"/>
    <cellStyle name="Followed Hyperlink" xfId="312" builtinId="9" hidden="1"/>
    <cellStyle name="Followed Hyperlink" xfId="313" builtinId="9" hidden="1"/>
    <cellStyle name="Followed Hyperlink" xfId="314" builtinId="9" hidden="1"/>
    <cellStyle name="Followed Hyperlink" xfId="315" builtinId="9" hidden="1"/>
    <cellStyle name="Followed Hyperlink" xfId="317" builtinId="9" hidden="1"/>
    <cellStyle name="Followed Hyperlink" xfId="318" builtinId="9" hidden="1"/>
    <cellStyle name="Followed Hyperlink" xfId="319" builtinId="9" hidden="1"/>
    <cellStyle name="Followed Hyperlink" xfId="320" builtinId="9" hidden="1"/>
    <cellStyle name="Followed Hyperlink" xfId="321" builtinId="9" hidden="1"/>
    <cellStyle name="Followed Hyperlink" xfId="322" builtinId="9" hidden="1"/>
    <cellStyle name="Followed Hyperlink" xfId="323" builtinId="9" hidden="1"/>
    <cellStyle name="Followed Hyperlink" xfId="324" builtinId="9" hidden="1"/>
    <cellStyle name="Followed Hyperlink" xfId="325" builtinId="9" hidden="1"/>
    <cellStyle name="Followed Hyperlink" xfId="326" builtinId="9" hidden="1"/>
    <cellStyle name="Followed Hyperlink" xfId="327" builtinId="9" hidden="1"/>
    <cellStyle name="Followed Hyperlink" xfId="328" builtinId="9" hidden="1"/>
    <cellStyle name="Followed Hyperlink" xfId="329" builtinId="9" hidden="1"/>
    <cellStyle name="Followed Hyperlink" xfId="330" builtinId="9" hidden="1"/>
    <cellStyle name="Followed Hyperlink" xfId="331" builtinId="9" hidden="1"/>
    <cellStyle name="Followed Hyperlink" xfId="332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37" builtinId="9" hidden="1"/>
    <cellStyle name="Followed Hyperlink" xfId="338" builtinId="9" hidden="1"/>
    <cellStyle name="Followed Hyperlink" xfId="339" builtinId="9" hidden="1"/>
    <cellStyle name="Followed Hyperlink" xfId="340" builtinId="9" hidden="1"/>
    <cellStyle name="Followed Hyperlink" xfId="341" builtinId="9" hidden="1"/>
    <cellStyle name="Followed Hyperlink" xfId="342" builtinId="9" hidden="1"/>
    <cellStyle name="Followed Hyperlink" xfId="343" builtinId="9" hidden="1"/>
    <cellStyle name="Followed Hyperlink" xfId="344" builtinId="9" hidden="1"/>
    <cellStyle name="Followed Hyperlink" xfId="345" builtinId="9" hidden="1"/>
    <cellStyle name="Followed Hyperlink" xfId="346" builtinId="9" hidden="1"/>
    <cellStyle name="Followed Hyperlink" xfId="347" builtinId="9" hidden="1"/>
    <cellStyle name="Followed Hyperlink" xfId="348" builtinId="9" hidden="1"/>
    <cellStyle name="Followed Hyperlink" xfId="349" builtinId="9" hidden="1"/>
    <cellStyle name="Followed Hyperlink" xfId="350" builtinId="9" hidden="1"/>
    <cellStyle name="Followed Hyperlink" xfId="351" builtinId="9" hidden="1"/>
    <cellStyle name="Followed Hyperlink" xfId="352" builtinId="9" hidden="1"/>
    <cellStyle name="Followed Hyperlink" xfId="353" builtinId="9" hidden="1"/>
    <cellStyle name="Followed Hyperlink" xfId="354" builtinId="9" hidden="1"/>
    <cellStyle name="Followed Hyperlink" xfId="355" builtinId="9" hidden="1"/>
    <cellStyle name="Followed Hyperlink" xfId="356" builtinId="9" hidden="1"/>
    <cellStyle name="Followed Hyperlink" xfId="357" builtinId="9" hidden="1"/>
    <cellStyle name="Followed Hyperlink" xfId="358" builtinId="9" hidden="1"/>
    <cellStyle name="Followed Hyperlink" xfId="359" builtinId="9" hidden="1"/>
    <cellStyle name="Followed Hyperlink" xfId="360" builtinId="9" hidden="1"/>
    <cellStyle name="Followed Hyperlink" xfId="361" builtinId="9" hidden="1"/>
    <cellStyle name="Followed Hyperlink" xfId="362" builtinId="9" hidden="1"/>
    <cellStyle name="Followed Hyperlink" xfId="363" builtinId="9" hidden="1"/>
    <cellStyle name="Followed Hyperlink" xfId="364" builtinId="9" hidden="1"/>
    <cellStyle name="Followed Hyperlink" xfId="365" builtinId="9" hidden="1"/>
    <cellStyle name="Followed Hyperlink" xfId="366" builtinId="9" hidden="1"/>
    <cellStyle name="Followed Hyperlink" xfId="367" builtinId="9" hidden="1"/>
    <cellStyle name="Followed Hyperlink" xfId="368" builtinId="9" hidden="1"/>
    <cellStyle name="Followed Hyperlink" xfId="369" builtinId="9" hidden="1"/>
    <cellStyle name="Followed Hyperlink" xfId="370" builtinId="9" hidden="1"/>
    <cellStyle name="Followed Hyperlink" xfId="371" builtinId="9" hidden="1"/>
    <cellStyle name="Followed Hyperlink" xfId="372" builtinId="9" hidden="1"/>
    <cellStyle name="Followed Hyperlink" xfId="373" builtinId="9" hidden="1"/>
    <cellStyle name="Followed Hyperlink" xfId="374" builtinId="9" hidden="1"/>
    <cellStyle name="Followed Hyperlink" xfId="375" builtinId="9" hidden="1"/>
    <cellStyle name="Followed Hyperlink" xfId="376" builtinId="9" hidden="1"/>
    <cellStyle name="Followed Hyperlink" xfId="377" builtinId="9" hidden="1"/>
    <cellStyle name="Followed Hyperlink" xfId="378" builtinId="9" hidden="1"/>
    <cellStyle name="Followed Hyperlink" xfId="380" builtinId="9" hidden="1"/>
    <cellStyle name="Followed Hyperlink" xfId="381" builtinId="9" hidden="1"/>
    <cellStyle name="Followed Hyperlink" xfId="382" builtinId="9" hidden="1"/>
    <cellStyle name="Followed Hyperlink" xfId="383" builtinId="9" hidden="1"/>
    <cellStyle name="Followed Hyperlink" xfId="384" builtinId="9" hidden="1"/>
    <cellStyle name="Followed Hyperlink" xfId="385" builtinId="9" hidden="1"/>
    <cellStyle name="Followed Hyperlink" xfId="386" builtinId="9" hidden="1"/>
    <cellStyle name="Followed Hyperlink" xfId="387" builtinId="9" hidden="1"/>
    <cellStyle name="Followed Hyperlink" xfId="388" builtinId="9" hidden="1"/>
    <cellStyle name="Followed Hyperlink" xfId="389" builtinId="9" hidden="1"/>
    <cellStyle name="Followed Hyperlink" xfId="390" builtinId="9" hidden="1"/>
    <cellStyle name="Followed Hyperlink" xfId="391" builtinId="9" hidden="1"/>
    <cellStyle name="Followed Hyperlink" xfId="392" builtinId="9" hidden="1"/>
    <cellStyle name="Followed Hyperlink" xfId="393" builtinId="9" hidden="1"/>
    <cellStyle name="Followed Hyperlink" xfId="394" builtinId="9" hidden="1"/>
    <cellStyle name="Followed Hyperlink" xfId="395" builtinId="9" hidden="1"/>
    <cellStyle name="Followed Hyperlink" xfId="396" builtinId="9" hidden="1"/>
    <cellStyle name="Followed Hyperlink" xfId="397" builtinId="9" hidden="1"/>
    <cellStyle name="Followed Hyperlink" xfId="398" builtinId="9" hidden="1"/>
    <cellStyle name="Followed Hyperlink" xfId="399" builtinId="9" hidden="1"/>
    <cellStyle name="Followed Hyperlink" xfId="400" builtinId="9" hidden="1"/>
    <cellStyle name="Followed Hyperlink" xfId="401" builtinId="9" hidden="1"/>
    <cellStyle name="Followed Hyperlink" xfId="402" builtinId="9" hidden="1"/>
    <cellStyle name="Followed Hyperlink" xfId="403" builtinId="9" hidden="1"/>
    <cellStyle name="Followed Hyperlink" xfId="404" builtinId="9" hidden="1"/>
    <cellStyle name="Followed Hyperlink" xfId="405" builtinId="9" hidden="1"/>
    <cellStyle name="Followed Hyperlink" xfId="406" builtinId="9" hidden="1"/>
    <cellStyle name="Followed Hyperlink" xfId="407" builtinId="9" hidden="1"/>
    <cellStyle name="Followed Hyperlink" xfId="408" builtinId="9" hidden="1"/>
    <cellStyle name="Followed Hyperlink" xfId="409" builtinId="9" hidden="1"/>
    <cellStyle name="Followed Hyperlink" xfId="410" builtinId="9" hidden="1"/>
    <cellStyle name="Followed Hyperlink" xfId="411" builtinId="9" hidden="1"/>
    <cellStyle name="Followed Hyperlink" xfId="412" builtinId="9" hidden="1"/>
    <cellStyle name="Followed Hyperlink" xfId="413" builtinId="9" hidden="1"/>
    <cellStyle name="Followed Hyperlink" xfId="414" builtinId="9" hidden="1"/>
    <cellStyle name="Followed Hyperlink" xfId="415" builtinId="9" hidden="1"/>
    <cellStyle name="Followed Hyperlink" xfId="416" builtinId="9" hidden="1"/>
    <cellStyle name="Followed Hyperlink" xfId="417" builtinId="9" hidden="1"/>
    <cellStyle name="Followed Hyperlink" xfId="418" builtinId="9" hidden="1"/>
    <cellStyle name="Followed Hyperlink" xfId="419" builtinId="9" hidden="1"/>
    <cellStyle name="Followed Hyperlink" xfId="420" builtinId="9" hidden="1"/>
    <cellStyle name="Followed Hyperlink" xfId="421" builtinId="9" hidden="1"/>
    <cellStyle name="Followed Hyperlink" xfId="422" builtinId="9" hidden="1"/>
    <cellStyle name="Followed Hyperlink" xfId="423" builtinId="9" hidden="1"/>
    <cellStyle name="Followed Hyperlink" xfId="424" builtinId="9" hidden="1"/>
    <cellStyle name="Followed Hyperlink" xfId="425" builtinId="9" hidden="1"/>
    <cellStyle name="Followed Hyperlink" xfId="426" builtinId="9" hidden="1"/>
    <cellStyle name="Followed Hyperlink" xfId="427" builtinId="9" hidden="1"/>
    <cellStyle name="Followed Hyperlink" xfId="428" builtinId="9" hidden="1"/>
    <cellStyle name="Followed Hyperlink" xfId="429" builtinId="9" hidden="1"/>
    <cellStyle name="Followed Hyperlink" xfId="430" builtinId="9" hidden="1"/>
    <cellStyle name="Followed Hyperlink" xfId="431" builtinId="9" hidden="1"/>
    <cellStyle name="Followed Hyperlink" xfId="432" builtinId="9" hidden="1"/>
    <cellStyle name="Followed Hyperlink" xfId="433" builtinId="9" hidden="1"/>
    <cellStyle name="Followed Hyperlink" xfId="434" builtinId="9" hidden="1"/>
    <cellStyle name="Followed Hyperlink" xfId="435" builtinId="9" hidden="1"/>
    <cellStyle name="Followed Hyperlink" xfId="436" builtinId="9" hidden="1"/>
    <cellStyle name="Followed Hyperlink" xfId="437" builtinId="9" hidden="1"/>
    <cellStyle name="Followed Hyperlink" xfId="438" builtinId="9" hidden="1"/>
    <cellStyle name="Followed Hyperlink" xfId="439" builtinId="9" hidden="1"/>
    <cellStyle name="Followed Hyperlink" xfId="440" builtinId="9" hidden="1"/>
    <cellStyle name="Followed Hyperlink" xfId="441" builtinId="9" hidden="1"/>
    <cellStyle name="Followed Hyperlink" xfId="443" builtinId="9" hidden="1"/>
    <cellStyle name="Followed Hyperlink" xfId="444" builtinId="9" hidden="1"/>
    <cellStyle name="Followed Hyperlink" xfId="445" builtinId="9" hidden="1"/>
    <cellStyle name="Followed Hyperlink" xfId="446" builtinId="9" hidden="1"/>
    <cellStyle name="Followed Hyperlink" xfId="447" builtinId="9" hidden="1"/>
    <cellStyle name="Followed Hyperlink" xfId="448" builtinId="9" hidden="1"/>
    <cellStyle name="Followed Hyperlink" xfId="449" builtinId="9" hidden="1"/>
    <cellStyle name="Followed Hyperlink" xfId="450" builtinId="9" hidden="1"/>
    <cellStyle name="Followed Hyperlink" xfId="451" builtinId="9" hidden="1"/>
    <cellStyle name="Followed Hyperlink" xfId="452" builtinId="9" hidden="1"/>
    <cellStyle name="Followed Hyperlink" xfId="453" builtinId="9" hidden="1"/>
    <cellStyle name="Followed Hyperlink" xfId="454" builtinId="9" hidden="1"/>
    <cellStyle name="Followed Hyperlink" xfId="455" builtinId="9" hidden="1"/>
    <cellStyle name="Followed Hyperlink" xfId="456" builtinId="9" hidden="1"/>
    <cellStyle name="Followed Hyperlink" xfId="457" builtinId="9" hidden="1"/>
    <cellStyle name="Followed Hyperlink" xfId="458" builtinId="9" hidden="1"/>
    <cellStyle name="Followed Hyperlink" xfId="459" builtinId="9" hidden="1"/>
    <cellStyle name="Followed Hyperlink" xfId="460" builtinId="9" hidden="1"/>
    <cellStyle name="Followed Hyperlink" xfId="461" builtinId="9" hidden="1"/>
    <cellStyle name="Followed Hyperlink" xfId="462" builtinId="9" hidden="1"/>
    <cellStyle name="Followed Hyperlink" xfId="463" builtinId="9" hidden="1"/>
    <cellStyle name="Followed Hyperlink" xfId="464" builtinId="9" hidden="1"/>
    <cellStyle name="Followed Hyperlink" xfId="465" builtinId="9" hidden="1"/>
    <cellStyle name="Followed Hyperlink" xfId="466" builtinId="9" hidden="1"/>
    <cellStyle name="Followed Hyperlink" xfId="467" builtinId="9" hidden="1"/>
    <cellStyle name="Followed Hyperlink" xfId="468" builtinId="9" hidden="1"/>
    <cellStyle name="Followed Hyperlink" xfId="469" builtinId="9" hidden="1"/>
    <cellStyle name="Followed Hyperlink" xfId="470" builtinId="9" hidden="1"/>
    <cellStyle name="Followed Hyperlink" xfId="471" builtinId="9" hidden="1"/>
    <cellStyle name="Followed Hyperlink" xfId="472" builtinId="9" hidden="1"/>
    <cellStyle name="Followed Hyperlink" xfId="473" builtinId="9" hidden="1"/>
    <cellStyle name="Followed Hyperlink" xfId="474" builtinId="9" hidden="1"/>
    <cellStyle name="Followed Hyperlink" xfId="475" builtinId="9" hidden="1"/>
    <cellStyle name="Followed Hyperlink" xfId="476" builtinId="9" hidden="1"/>
    <cellStyle name="Followed Hyperlink" xfId="477" builtinId="9" hidden="1"/>
    <cellStyle name="Followed Hyperlink" xfId="478" builtinId="9" hidden="1"/>
    <cellStyle name="Followed Hyperlink" xfId="479" builtinId="9" hidden="1"/>
    <cellStyle name="Followed Hyperlink" xfId="480" builtinId="9" hidden="1"/>
    <cellStyle name="Followed Hyperlink" xfId="481" builtinId="9" hidden="1"/>
    <cellStyle name="Followed Hyperlink" xfId="482" builtinId="9" hidden="1"/>
    <cellStyle name="Followed Hyperlink" xfId="483" builtinId="9" hidden="1"/>
    <cellStyle name="Followed Hyperlink" xfId="484" builtinId="9" hidden="1"/>
    <cellStyle name="Followed Hyperlink" xfId="485" builtinId="9" hidden="1"/>
    <cellStyle name="Followed Hyperlink" xfId="486" builtinId="9" hidden="1"/>
    <cellStyle name="Followed Hyperlink" xfId="487" builtinId="9" hidden="1"/>
    <cellStyle name="Followed Hyperlink" xfId="488" builtinId="9" hidden="1"/>
    <cellStyle name="Followed Hyperlink" xfId="489" builtinId="9" hidden="1"/>
    <cellStyle name="Followed Hyperlink" xfId="490" builtinId="9" hidden="1"/>
    <cellStyle name="Followed Hyperlink" xfId="491" builtinId="9" hidden="1"/>
    <cellStyle name="Followed Hyperlink" xfId="492" builtinId="9" hidden="1"/>
    <cellStyle name="Followed Hyperlink" xfId="493" builtinId="9" hidden="1"/>
    <cellStyle name="Followed Hyperlink" xfId="494" builtinId="9" hidden="1"/>
    <cellStyle name="Followed Hyperlink" xfId="495" builtinId="9" hidden="1"/>
    <cellStyle name="Followed Hyperlink" xfId="496" builtinId="9" hidden="1"/>
    <cellStyle name="Followed Hyperlink" xfId="497" builtinId="9" hidden="1"/>
    <cellStyle name="Followed Hyperlink" xfId="498" builtinId="9" hidden="1"/>
    <cellStyle name="Followed Hyperlink" xfId="499" builtinId="9" hidden="1"/>
    <cellStyle name="Followed Hyperlink" xfId="500" builtinId="9" hidden="1"/>
    <cellStyle name="Followed Hyperlink" xfId="501" builtinId="9" hidden="1"/>
    <cellStyle name="Followed Hyperlink" xfId="502" builtinId="9" hidden="1"/>
    <cellStyle name="Followed Hyperlink" xfId="503" builtinId="9" hidden="1"/>
    <cellStyle name="Followed Hyperlink" xfId="504" builtinId="9" hidden="1"/>
    <cellStyle name="Followed Hyperlink" xfId="506" builtinId="9" hidden="1"/>
    <cellStyle name="Followed Hyperlink" xfId="507" builtinId="9" hidden="1"/>
    <cellStyle name="Followed Hyperlink" xfId="508" builtinId="9" hidden="1"/>
    <cellStyle name="Followed Hyperlink" xfId="509" builtinId="9" hidden="1"/>
    <cellStyle name="Followed Hyperlink" xfId="510" builtinId="9" hidden="1"/>
    <cellStyle name="Followed Hyperlink" xfId="511" builtinId="9" hidden="1"/>
    <cellStyle name="Followed Hyperlink" xfId="512" builtinId="9" hidden="1"/>
    <cellStyle name="Followed Hyperlink" xfId="513" builtinId="9" hidden="1"/>
    <cellStyle name="Followed Hyperlink" xfId="514" builtinId="9" hidden="1"/>
    <cellStyle name="Followed Hyperlink" xfId="515" builtinId="9" hidden="1"/>
    <cellStyle name="Followed Hyperlink" xfId="516" builtinId="9" hidden="1"/>
    <cellStyle name="Followed Hyperlink" xfId="517" builtinId="9" hidden="1"/>
    <cellStyle name="Followed Hyperlink" xfId="518" builtinId="9" hidden="1"/>
    <cellStyle name="Followed Hyperlink" xfId="519" builtinId="9" hidden="1"/>
    <cellStyle name="Followed Hyperlink" xfId="520" builtinId="9" hidden="1"/>
    <cellStyle name="Followed Hyperlink" xfId="521" builtinId="9" hidden="1"/>
    <cellStyle name="Followed Hyperlink" xfId="522" builtinId="9" hidden="1"/>
    <cellStyle name="Followed Hyperlink" xfId="523" builtinId="9" hidden="1"/>
    <cellStyle name="Followed Hyperlink" xfId="524" builtinId="9" hidden="1"/>
    <cellStyle name="Followed Hyperlink" xfId="525" builtinId="9" hidden="1"/>
    <cellStyle name="Followed Hyperlink" xfId="526" builtinId="9" hidden="1"/>
    <cellStyle name="Followed Hyperlink" xfId="527" builtinId="9" hidden="1"/>
    <cellStyle name="Followed Hyperlink" xfId="528" builtinId="9" hidden="1"/>
    <cellStyle name="Followed Hyperlink" xfId="529" builtinId="9" hidden="1"/>
    <cellStyle name="Followed Hyperlink" xfId="530" builtinId="9" hidden="1"/>
    <cellStyle name="Followed Hyperlink" xfId="531" builtinId="9" hidden="1"/>
    <cellStyle name="Followed Hyperlink" xfId="532" builtinId="9" hidden="1"/>
    <cellStyle name="Followed Hyperlink" xfId="533" builtinId="9" hidden="1"/>
    <cellStyle name="Followed Hyperlink" xfId="534" builtinId="9" hidden="1"/>
    <cellStyle name="Followed Hyperlink" xfId="535" builtinId="9" hidden="1"/>
    <cellStyle name="Followed Hyperlink" xfId="536" builtinId="9" hidden="1"/>
    <cellStyle name="Followed Hyperlink" xfId="537" builtinId="9" hidden="1"/>
    <cellStyle name="Followed Hyperlink" xfId="538" builtinId="9" hidden="1"/>
    <cellStyle name="Followed Hyperlink" xfId="539" builtinId="9" hidden="1"/>
    <cellStyle name="Followed Hyperlink" xfId="540" builtinId="9" hidden="1"/>
    <cellStyle name="Followed Hyperlink" xfId="541" builtinId="9" hidden="1"/>
    <cellStyle name="Followed Hyperlink" xfId="542" builtinId="9" hidden="1"/>
    <cellStyle name="Followed Hyperlink" xfId="543" builtinId="9" hidden="1"/>
    <cellStyle name="Followed Hyperlink" xfId="544" builtinId="9" hidden="1"/>
    <cellStyle name="Followed Hyperlink" xfId="545" builtinId="9" hidden="1"/>
    <cellStyle name="Followed Hyperlink" xfId="546" builtinId="9" hidden="1"/>
    <cellStyle name="Followed Hyperlink" xfId="547" builtinId="9" hidden="1"/>
    <cellStyle name="Followed Hyperlink" xfId="548" builtinId="9" hidden="1"/>
    <cellStyle name="Followed Hyperlink" xfId="549" builtinId="9" hidden="1"/>
    <cellStyle name="Followed Hyperlink" xfId="550" builtinId="9" hidden="1"/>
    <cellStyle name="Followed Hyperlink" xfId="551" builtinId="9" hidden="1"/>
    <cellStyle name="Followed Hyperlink" xfId="552" builtinId="9" hidden="1"/>
    <cellStyle name="Followed Hyperlink" xfId="553" builtinId="9" hidden="1"/>
    <cellStyle name="Followed Hyperlink" xfId="554" builtinId="9" hidden="1"/>
    <cellStyle name="Followed Hyperlink" xfId="555" builtinId="9" hidden="1"/>
    <cellStyle name="Followed Hyperlink" xfId="556" builtinId="9" hidden="1"/>
    <cellStyle name="Followed Hyperlink" xfId="557" builtinId="9" hidden="1"/>
    <cellStyle name="Followed Hyperlink" xfId="558" builtinId="9" hidden="1"/>
    <cellStyle name="Followed Hyperlink" xfId="559" builtinId="9" hidden="1"/>
    <cellStyle name="Followed Hyperlink" xfId="560" builtinId="9" hidden="1"/>
    <cellStyle name="Followed Hyperlink" xfId="561" builtinId="9" hidden="1"/>
    <cellStyle name="Followed Hyperlink" xfId="562" builtinId="9" hidden="1"/>
    <cellStyle name="Followed Hyperlink" xfId="563" builtinId="9" hidden="1"/>
    <cellStyle name="Followed Hyperlink" xfId="564" builtinId="9" hidden="1"/>
    <cellStyle name="Followed Hyperlink" xfId="565" builtinId="9" hidden="1"/>
    <cellStyle name="Followed Hyperlink" xfId="566" builtinId="9" hidden="1"/>
    <cellStyle name="Followed Hyperlink" xfId="567" builtinId="9" hidden="1"/>
    <cellStyle name="Followed Hyperlink" xfId="569" builtinId="9" hidden="1"/>
    <cellStyle name="Followed Hyperlink" xfId="570" builtinId="9" hidden="1"/>
    <cellStyle name="Followed Hyperlink" xfId="571" builtinId="9" hidden="1"/>
    <cellStyle name="Followed Hyperlink" xfId="572" builtinId="9" hidden="1"/>
    <cellStyle name="Followed Hyperlink" xfId="573" builtinId="9" hidden="1"/>
    <cellStyle name="Followed Hyperlink" xfId="574" builtinId="9" hidden="1"/>
    <cellStyle name="Followed Hyperlink" xfId="575" builtinId="9" hidden="1"/>
    <cellStyle name="Followed Hyperlink" xfId="576" builtinId="9" hidden="1"/>
    <cellStyle name="Followed Hyperlink" xfId="577" builtinId="9" hidden="1"/>
    <cellStyle name="Followed Hyperlink" xfId="578" builtinId="9" hidden="1"/>
    <cellStyle name="Followed Hyperlink" xfId="579" builtinId="9" hidden="1"/>
    <cellStyle name="Followed Hyperlink" xfId="580" builtinId="9" hidden="1"/>
    <cellStyle name="Followed Hyperlink" xfId="581" builtinId="9" hidden="1"/>
    <cellStyle name="Followed Hyperlink" xfId="582" builtinId="9" hidden="1"/>
    <cellStyle name="Followed Hyperlink" xfId="583" builtinId="9" hidden="1"/>
    <cellStyle name="Followed Hyperlink" xfId="584" builtinId="9" hidden="1"/>
    <cellStyle name="Followed Hyperlink" xfId="585" builtinId="9" hidden="1"/>
    <cellStyle name="Followed Hyperlink" xfId="586" builtinId="9" hidden="1"/>
    <cellStyle name="Followed Hyperlink" xfId="587" builtinId="9" hidden="1"/>
    <cellStyle name="Followed Hyperlink" xfId="588" builtinId="9" hidden="1"/>
    <cellStyle name="Followed Hyperlink" xfId="589" builtinId="9" hidden="1"/>
    <cellStyle name="Followed Hyperlink" xfId="590" builtinId="9" hidden="1"/>
    <cellStyle name="Followed Hyperlink" xfId="591" builtinId="9" hidden="1"/>
    <cellStyle name="Followed Hyperlink" xfId="592" builtinId="9" hidden="1"/>
    <cellStyle name="Followed Hyperlink" xfId="593" builtinId="9" hidden="1"/>
    <cellStyle name="Followed Hyperlink" xfId="594" builtinId="9" hidden="1"/>
    <cellStyle name="Followed Hyperlink" xfId="595" builtinId="9" hidden="1"/>
    <cellStyle name="Followed Hyperlink" xfId="596" builtinId="9" hidden="1"/>
    <cellStyle name="Followed Hyperlink" xfId="597" builtinId="9" hidden="1"/>
    <cellStyle name="Followed Hyperlink" xfId="598" builtinId="9" hidden="1"/>
    <cellStyle name="Followed Hyperlink" xfId="599" builtinId="9" hidden="1"/>
    <cellStyle name="Followed Hyperlink" xfId="600" builtinId="9" hidden="1"/>
    <cellStyle name="Followed Hyperlink" xfId="601" builtinId="9" hidden="1"/>
    <cellStyle name="Followed Hyperlink" xfId="602" builtinId="9" hidden="1"/>
    <cellStyle name="Followed Hyperlink" xfId="603" builtinId="9" hidden="1"/>
    <cellStyle name="Followed Hyperlink" xfId="604" builtinId="9" hidden="1"/>
    <cellStyle name="Followed Hyperlink" xfId="605" builtinId="9" hidden="1"/>
    <cellStyle name="Followed Hyperlink" xfId="606" builtinId="9" hidden="1"/>
    <cellStyle name="Followed Hyperlink" xfId="607" builtinId="9" hidden="1"/>
    <cellStyle name="Followed Hyperlink" xfId="608" builtinId="9" hidden="1"/>
    <cellStyle name="Followed Hyperlink" xfId="609" builtinId="9" hidden="1"/>
    <cellStyle name="Followed Hyperlink" xfId="610" builtinId="9" hidden="1"/>
    <cellStyle name="Followed Hyperlink" xfId="611" builtinId="9" hidden="1"/>
    <cellStyle name="Followed Hyperlink" xfId="612" builtinId="9" hidden="1"/>
    <cellStyle name="Followed Hyperlink" xfId="613" builtinId="9" hidden="1"/>
    <cellStyle name="Followed Hyperlink" xfId="614" builtinId="9" hidden="1"/>
    <cellStyle name="Followed Hyperlink" xfId="615" builtinId="9" hidden="1"/>
    <cellStyle name="Followed Hyperlink" xfId="616" builtinId="9" hidden="1"/>
    <cellStyle name="Followed Hyperlink" xfId="617" builtinId="9" hidden="1"/>
    <cellStyle name="Followed Hyperlink" xfId="618" builtinId="9" hidden="1"/>
    <cellStyle name="Followed Hyperlink" xfId="619" builtinId="9" hidden="1"/>
    <cellStyle name="Followed Hyperlink" xfId="620" builtinId="9" hidden="1"/>
    <cellStyle name="Followed Hyperlink" xfId="621" builtinId="9" hidden="1"/>
    <cellStyle name="Followed Hyperlink" xfId="622" builtinId="9" hidden="1"/>
    <cellStyle name="Followed Hyperlink" xfId="623" builtinId="9" hidden="1"/>
    <cellStyle name="Followed Hyperlink" xfId="624" builtinId="9" hidden="1"/>
    <cellStyle name="Followed Hyperlink" xfId="625" builtinId="9" hidden="1"/>
    <cellStyle name="Followed Hyperlink" xfId="626" builtinId="9" hidden="1"/>
    <cellStyle name="Followed Hyperlink" xfId="627" builtinId="9" hidden="1"/>
    <cellStyle name="Followed Hyperlink" xfId="628" builtinId="9" hidden="1"/>
    <cellStyle name="Followed Hyperlink" xfId="629" builtinId="9" hidden="1"/>
    <cellStyle name="Followed Hyperlink" xfId="630" builtinId="9" hidden="1"/>
    <cellStyle name="Followed Hyperlink" xfId="631" builtinId="9" hidden="1"/>
    <cellStyle name="Followed Hyperlink" xfId="632" builtinId="9" hidden="1"/>
    <cellStyle name="Followed Hyperlink" xfId="633" builtinId="9" hidden="1"/>
    <cellStyle name="Followed Hyperlink" xfId="634" builtinId="9" hidden="1"/>
    <cellStyle name="Followed Hyperlink" xfId="635" builtinId="9" hidden="1"/>
    <cellStyle name="Followed Hyperlink" xfId="636" builtinId="9" hidden="1"/>
    <cellStyle name="Followed Hyperlink" xfId="637" builtinId="9" hidden="1"/>
    <cellStyle name="Followed Hyperlink" xfId="638" builtinId="9" hidden="1"/>
    <cellStyle name="Followed Hyperlink" xfId="639" builtinId="9" hidden="1"/>
    <cellStyle name="Followed Hyperlink" xfId="640" builtinId="9" hidden="1"/>
    <cellStyle name="Followed Hyperlink" xfId="641" builtinId="9" hidden="1"/>
    <cellStyle name="Followed Hyperlink" xfId="642" builtinId="9" hidden="1"/>
    <cellStyle name="Followed Hyperlink" xfId="643" builtinId="9" hidden="1"/>
    <cellStyle name="Followed Hyperlink" xfId="644" builtinId="9" hidden="1"/>
    <cellStyle name="Followed Hyperlink" xfId="645" builtinId="9" hidden="1"/>
    <cellStyle name="Followed Hyperlink" xfId="646" builtinId="9" hidden="1"/>
    <cellStyle name="Followed Hyperlink" xfId="647" builtinId="9" hidden="1"/>
    <cellStyle name="Followed Hyperlink" xfId="648" builtinId="9" hidden="1"/>
    <cellStyle name="Followed Hyperlink" xfId="649" builtinId="9" hidden="1"/>
    <cellStyle name="Followed Hyperlink" xfId="650" builtinId="9" hidden="1"/>
    <cellStyle name="Followed Hyperlink" xfId="651" builtinId="9" hidden="1"/>
    <cellStyle name="Followed Hyperlink" xfId="652" builtinId="9" hidden="1"/>
    <cellStyle name="Followed Hyperlink" xfId="653" builtinId="9" hidden="1"/>
    <cellStyle name="Followed Hyperlink" xfId="654" builtinId="9" hidden="1"/>
    <cellStyle name="Followed Hyperlink" xfId="655" builtinId="9" hidden="1"/>
    <cellStyle name="Followed Hyperlink" xfId="656" builtinId="9" hidden="1"/>
    <cellStyle name="Followed Hyperlink" xfId="657" builtinId="9" hidden="1"/>
    <cellStyle name="Followed Hyperlink" xfId="658" builtinId="9" hidden="1"/>
    <cellStyle name="Followed Hyperlink" xfId="659" builtinId="9" hidden="1"/>
    <cellStyle name="Followed Hyperlink" xfId="660" builtinId="9" hidden="1"/>
    <cellStyle name="Followed Hyperlink" xfId="661" builtinId="9" hidden="1"/>
    <cellStyle name="Followed Hyperlink" xfId="662" builtinId="9" hidden="1"/>
    <cellStyle name="Followed Hyperlink" xfId="663" builtinId="9" hidden="1"/>
    <cellStyle name="Followed Hyperlink" xfId="664" builtinId="9" hidden="1"/>
    <cellStyle name="Followed Hyperlink" xfId="665" builtinId="9" hidden="1"/>
    <cellStyle name="Followed Hyperlink" xfId="666" builtinId="9" hidden="1"/>
    <cellStyle name="Followed Hyperlink" xfId="667" builtinId="9" hidden="1"/>
    <cellStyle name="Followed Hyperlink" xfId="668" builtinId="9" hidden="1"/>
    <cellStyle name="Followed Hyperlink" xfId="669" builtinId="9" hidden="1"/>
    <cellStyle name="Followed Hyperlink" xfId="670" builtinId="9" hidden="1"/>
    <cellStyle name="Followed Hyperlink" xfId="671" builtinId="9" hidden="1"/>
    <cellStyle name="Followed Hyperlink" xfId="672" builtinId="9" hidden="1"/>
    <cellStyle name="Followed Hyperlink" xfId="673" builtinId="9" hidden="1"/>
    <cellStyle name="Followed Hyperlink" xfId="674" builtinId="9" hidden="1"/>
    <cellStyle name="Followed Hyperlink" xfId="675" builtinId="9" hidden="1"/>
    <cellStyle name="Followed Hyperlink" xfId="676" builtinId="9" hidden="1"/>
    <cellStyle name="Followed Hyperlink" xfId="677" builtinId="9" hidden="1"/>
    <cellStyle name="Followed Hyperlink" xfId="678" builtinId="9" hidden="1"/>
    <cellStyle name="Followed Hyperlink" xfId="679" builtinId="9" hidden="1"/>
    <cellStyle name="Followed Hyperlink" xfId="680" builtinId="9" hidden="1"/>
    <cellStyle name="Followed Hyperlink" xfId="681" builtinId="9" hidden="1"/>
    <cellStyle name="Followed Hyperlink" xfId="682" builtinId="9" hidden="1"/>
    <cellStyle name="Followed Hyperlink" xfId="683" builtinId="9" hidden="1"/>
    <cellStyle name="Followed Hyperlink" xfId="684" builtinId="9" hidden="1"/>
    <cellStyle name="Followed Hyperlink" xfId="685" builtinId="9" hidden="1"/>
    <cellStyle name="Followed Hyperlink" xfId="686" builtinId="9" hidden="1"/>
    <cellStyle name="Followed Hyperlink" xfId="687" builtinId="9" hidden="1"/>
    <cellStyle name="Followed Hyperlink" xfId="688" builtinId="9" hidden="1"/>
    <cellStyle name="Followed Hyperlink" xfId="689" builtinId="9" hidden="1"/>
    <cellStyle name="Followed Hyperlink" xfId="690" builtinId="9" hidden="1"/>
    <cellStyle name="Followed Hyperlink" xfId="691" builtinId="9" hidden="1"/>
    <cellStyle name="Followed Hyperlink" xfId="692" builtinId="9" hidden="1"/>
    <cellStyle name="Followed Hyperlink" xfId="693" builtinId="9" hidden="1"/>
    <cellStyle name="Followed Hyperlink" xfId="694" builtinId="9" hidden="1"/>
    <cellStyle name="Followed Hyperlink" xfId="695" builtinId="9" hidden="1"/>
    <cellStyle name="Followed Hyperlink" xfId="696" builtinId="9" hidden="1"/>
    <cellStyle name="Followed Hyperlink" xfId="697" builtinId="9" hidden="1"/>
    <cellStyle name="Followed Hyperlink" xfId="698" builtinId="9" hidden="1"/>
    <cellStyle name="Followed Hyperlink" xfId="699" builtinId="9" hidden="1"/>
    <cellStyle name="Followed Hyperlink" xfId="700" builtinId="9" hidden="1"/>
    <cellStyle name="Followed Hyperlink" xfId="701" builtinId="9" hidden="1"/>
    <cellStyle name="Followed Hyperlink" xfId="702" builtinId="9" hidden="1"/>
    <cellStyle name="Followed Hyperlink" xfId="703" builtinId="9" hidden="1"/>
    <cellStyle name="Followed Hyperlink" xfId="704" builtinId="9" hidden="1"/>
    <cellStyle name="Followed Hyperlink" xfId="705" builtinId="9" hidden="1"/>
    <cellStyle name="Followed Hyperlink" xfId="706" builtinId="9" hidden="1"/>
    <cellStyle name="Followed Hyperlink" xfId="707" builtinId="9" hidden="1"/>
    <cellStyle name="Followed Hyperlink" xfId="708" builtinId="9" hidden="1"/>
    <cellStyle name="Followed Hyperlink" xfId="709" builtinId="9" hidden="1"/>
    <cellStyle name="Followed Hyperlink" xfId="710" builtinId="9" hidden="1"/>
    <cellStyle name="Followed Hyperlink" xfId="711" builtinId="9" hidden="1"/>
    <cellStyle name="Followed Hyperlink" xfId="712" builtinId="9" hidden="1"/>
    <cellStyle name="Followed Hyperlink" xfId="713" builtinId="9" hidden="1"/>
    <cellStyle name="Followed Hyperlink" xfId="714" builtinId="9" hidden="1"/>
    <cellStyle name="Followed Hyperlink" xfId="715" builtinId="9" hidden="1"/>
    <cellStyle name="Followed Hyperlink" xfId="716" builtinId="9" hidden="1"/>
    <cellStyle name="Followed Hyperlink" xfId="717" builtinId="9" hidden="1"/>
    <cellStyle name="Followed Hyperlink" xfId="718" builtinId="9" hidden="1"/>
    <cellStyle name="Followed Hyperlink" xfId="719" builtinId="9" hidden="1"/>
    <cellStyle name="Followed Hyperlink" xfId="720" builtinId="9" hidden="1"/>
    <cellStyle name="Followed Hyperlink" xfId="721" builtinId="9" hidden="1"/>
    <cellStyle name="Followed Hyperlink" xfId="722" builtinId="9" hidden="1"/>
    <cellStyle name="Followed Hyperlink" xfId="723" builtinId="9" hidden="1"/>
    <cellStyle name="Followed Hyperlink" xfId="724" builtinId="9" hidden="1"/>
    <cellStyle name="Followed Hyperlink" xfId="725" builtinId="9" hidden="1"/>
    <cellStyle name="Followed Hyperlink" xfId="726" builtinId="9" hidden="1"/>
    <cellStyle name="Followed Hyperlink" xfId="727" builtinId="9" hidden="1"/>
    <cellStyle name="Followed Hyperlink" xfId="728" builtinId="9" hidden="1"/>
    <cellStyle name="Followed Hyperlink" xfId="729" builtinId="9" hidden="1"/>
    <cellStyle name="Followed Hyperlink" xfId="730" builtinId="9" hidden="1"/>
    <cellStyle name="Followed Hyperlink" xfId="731" builtinId="9" hidden="1"/>
    <cellStyle name="Followed Hyperlink" xfId="732" builtinId="9" hidden="1"/>
    <cellStyle name="Followed Hyperlink" xfId="733" builtinId="9" hidden="1"/>
    <cellStyle name="Followed Hyperlink" xfId="734" builtinId="9" hidden="1"/>
    <cellStyle name="Followed Hyperlink" xfId="735" builtinId="9" hidden="1"/>
    <cellStyle name="Followed Hyperlink" xfId="736" builtinId="9" hidden="1"/>
    <cellStyle name="Followed Hyperlink" xfId="737" builtinId="9" hidden="1"/>
    <cellStyle name="Followed Hyperlink" xfId="738" builtinId="9" hidden="1"/>
    <cellStyle name="Followed Hyperlink" xfId="739" builtinId="9" hidden="1"/>
    <cellStyle name="Followed Hyperlink" xfId="740" builtinId="9" hidden="1"/>
    <cellStyle name="Followed Hyperlink" xfId="741" builtinId="9" hidden="1"/>
    <cellStyle name="Followed Hyperlink" xfId="742" builtinId="9" hidden="1"/>
    <cellStyle name="Followed Hyperlink" xfId="743" builtinId="9" hidden="1"/>
    <cellStyle name="Followed Hyperlink" xfId="744" builtinId="9" hidden="1"/>
    <cellStyle name="Followed Hyperlink" xfId="745" builtinId="9" hidden="1"/>
    <cellStyle name="Followed Hyperlink" xfId="746" builtinId="9" hidden="1"/>
    <cellStyle name="Followed Hyperlink" xfId="747" builtinId="9" hidden="1"/>
    <cellStyle name="Followed Hyperlink" xfId="748" builtinId="9" hidden="1"/>
    <cellStyle name="Followed Hyperlink" xfId="749" builtinId="9" hidden="1"/>
    <cellStyle name="Followed Hyperlink" xfId="750" builtinId="9" hidden="1"/>
    <cellStyle name="Followed Hyperlink" xfId="751" builtinId="9" hidden="1"/>
    <cellStyle name="Followed Hyperlink" xfId="752" builtinId="9" hidden="1"/>
    <cellStyle name="Followed Hyperlink" xfId="753" builtinId="9" hidden="1"/>
    <cellStyle name="Followed Hyperlink" xfId="754" builtinId="9" hidden="1"/>
    <cellStyle name="Followed Hyperlink" xfId="756" builtinId="9" hidden="1"/>
    <cellStyle name="Followed Hyperlink" xfId="757" builtinId="9" hidden="1"/>
    <cellStyle name="Followed Hyperlink" xfId="758" builtinId="9" hidden="1"/>
    <cellStyle name="Followed Hyperlink" xfId="759" builtinId="9" hidden="1"/>
    <cellStyle name="Followed Hyperlink" xfId="760" builtinId="9" hidden="1"/>
    <cellStyle name="Followed Hyperlink" xfId="761" builtinId="9" hidden="1"/>
    <cellStyle name="Followed Hyperlink" xfId="762" builtinId="9" hidden="1"/>
    <cellStyle name="Followed Hyperlink" xfId="763" builtinId="9" hidden="1"/>
    <cellStyle name="Followed Hyperlink" xfId="764" builtinId="9" hidden="1"/>
    <cellStyle name="Followed Hyperlink" xfId="765" builtinId="9" hidden="1"/>
    <cellStyle name="Followed Hyperlink" xfId="766" builtinId="9" hidden="1"/>
    <cellStyle name="Followed Hyperlink" xfId="767" builtinId="9" hidden="1"/>
    <cellStyle name="Followed Hyperlink" xfId="768" builtinId="9" hidden="1"/>
    <cellStyle name="Followed Hyperlink" xfId="769" builtinId="9" hidden="1"/>
    <cellStyle name="Followed Hyperlink" xfId="770" builtinId="9" hidden="1"/>
    <cellStyle name="Followed Hyperlink" xfId="771" builtinId="9" hidden="1"/>
    <cellStyle name="Followed Hyperlink" xfId="772" builtinId="9" hidden="1"/>
    <cellStyle name="Followed Hyperlink" xfId="773" builtinId="9" hidden="1"/>
    <cellStyle name="Followed Hyperlink" xfId="774" builtinId="9" hidden="1"/>
    <cellStyle name="Followed Hyperlink" xfId="775" builtinId="9" hidden="1"/>
    <cellStyle name="Followed Hyperlink" xfId="776" builtinId="9" hidden="1"/>
    <cellStyle name="Followed Hyperlink" xfId="777" builtinId="9" hidden="1"/>
    <cellStyle name="Followed Hyperlink" xfId="778" builtinId="9" hidden="1"/>
    <cellStyle name="Followed Hyperlink" xfId="779" builtinId="9" hidden="1"/>
    <cellStyle name="Followed Hyperlink" xfId="780" builtinId="9" hidden="1"/>
    <cellStyle name="Followed Hyperlink" xfId="781" builtinId="9" hidden="1"/>
    <cellStyle name="Followed Hyperlink" xfId="782" builtinId="9" hidden="1"/>
    <cellStyle name="Followed Hyperlink" xfId="783" builtinId="9" hidden="1"/>
    <cellStyle name="Followed Hyperlink" xfId="784" builtinId="9" hidden="1"/>
    <cellStyle name="Followed Hyperlink" xfId="785" builtinId="9" hidden="1"/>
    <cellStyle name="Followed Hyperlink" xfId="786" builtinId="9" hidden="1"/>
    <cellStyle name="Followed Hyperlink" xfId="787" builtinId="9" hidden="1"/>
    <cellStyle name="Followed Hyperlink" xfId="788" builtinId="9" hidden="1"/>
    <cellStyle name="Followed Hyperlink" xfId="789" builtinId="9" hidden="1"/>
    <cellStyle name="Followed Hyperlink" xfId="790" builtinId="9" hidden="1"/>
    <cellStyle name="Followed Hyperlink" xfId="791" builtinId="9" hidden="1"/>
    <cellStyle name="Followed Hyperlink" xfId="792" builtinId="9" hidden="1"/>
    <cellStyle name="Followed Hyperlink" xfId="793" builtinId="9" hidden="1"/>
    <cellStyle name="Followed Hyperlink" xfId="794" builtinId="9" hidden="1"/>
    <cellStyle name="Followed Hyperlink" xfId="795" builtinId="9" hidden="1"/>
    <cellStyle name="Followed Hyperlink" xfId="796" builtinId="9" hidden="1"/>
    <cellStyle name="Followed Hyperlink" xfId="797" builtinId="9" hidden="1"/>
    <cellStyle name="Followed Hyperlink" xfId="798" builtinId="9" hidden="1"/>
    <cellStyle name="Followed Hyperlink" xfId="799" builtinId="9" hidden="1"/>
    <cellStyle name="Followed Hyperlink" xfId="800" builtinId="9" hidden="1"/>
    <cellStyle name="Followed Hyperlink" xfId="801" builtinId="9" hidden="1"/>
    <cellStyle name="Followed Hyperlink" xfId="802" builtinId="9" hidden="1"/>
    <cellStyle name="Followed Hyperlink" xfId="803" builtinId="9" hidden="1"/>
    <cellStyle name="Followed Hyperlink" xfId="804" builtinId="9" hidden="1"/>
    <cellStyle name="Followed Hyperlink" xfId="805" builtinId="9" hidden="1"/>
    <cellStyle name="Followed Hyperlink" xfId="806" builtinId="9" hidden="1"/>
    <cellStyle name="Followed Hyperlink" xfId="807" builtinId="9" hidden="1"/>
    <cellStyle name="Followed Hyperlink" xfId="808" builtinId="9" hidden="1"/>
    <cellStyle name="Followed Hyperlink" xfId="809" builtinId="9" hidden="1"/>
    <cellStyle name="Followed Hyperlink" xfId="810" builtinId="9" hidden="1"/>
    <cellStyle name="Followed Hyperlink" xfId="811" builtinId="9" hidden="1"/>
    <cellStyle name="Followed Hyperlink" xfId="812" builtinId="9" hidden="1"/>
    <cellStyle name="Followed Hyperlink" xfId="813" builtinId="9" hidden="1"/>
    <cellStyle name="Followed Hyperlink" xfId="814" builtinId="9" hidden="1"/>
    <cellStyle name="Followed Hyperlink" xfId="815" builtinId="9" hidden="1"/>
    <cellStyle name="Followed Hyperlink" xfId="816" builtinId="9" hidden="1"/>
    <cellStyle name="Followed Hyperlink" xfId="817" builtinId="9" hidden="1"/>
    <cellStyle name="Followed Hyperlink" xfId="819" builtinId="9" hidden="1"/>
    <cellStyle name="Followed Hyperlink" xfId="820" builtinId="9" hidden="1"/>
    <cellStyle name="Followed Hyperlink" xfId="821" builtinId="9" hidden="1"/>
    <cellStyle name="Followed Hyperlink" xfId="822" builtinId="9" hidden="1"/>
    <cellStyle name="Followed Hyperlink" xfId="823" builtinId="9" hidden="1"/>
    <cellStyle name="Followed Hyperlink" xfId="824" builtinId="9" hidden="1"/>
    <cellStyle name="Followed Hyperlink" xfId="825" builtinId="9" hidden="1"/>
    <cellStyle name="Followed Hyperlink" xfId="826" builtinId="9" hidden="1"/>
    <cellStyle name="Followed Hyperlink" xfId="827" builtinId="9" hidden="1"/>
    <cellStyle name="Followed Hyperlink" xfId="828" builtinId="9" hidden="1"/>
    <cellStyle name="Followed Hyperlink" xfId="829" builtinId="9" hidden="1"/>
    <cellStyle name="Followed Hyperlink" xfId="830" builtinId="9" hidden="1"/>
    <cellStyle name="Followed Hyperlink" xfId="831" builtinId="9" hidden="1"/>
    <cellStyle name="Followed Hyperlink" xfId="832" builtinId="9" hidden="1"/>
    <cellStyle name="Followed Hyperlink" xfId="833" builtinId="9" hidden="1"/>
    <cellStyle name="Followed Hyperlink" xfId="834" builtinId="9" hidden="1"/>
    <cellStyle name="Followed Hyperlink" xfId="835" builtinId="9" hidden="1"/>
    <cellStyle name="Followed Hyperlink" xfId="836" builtinId="9" hidden="1"/>
    <cellStyle name="Followed Hyperlink" xfId="837" builtinId="9" hidden="1"/>
    <cellStyle name="Followed Hyperlink" xfId="838" builtinId="9" hidden="1"/>
    <cellStyle name="Followed Hyperlink" xfId="839" builtinId="9" hidden="1"/>
    <cellStyle name="Followed Hyperlink" xfId="840" builtinId="9" hidden="1"/>
    <cellStyle name="Followed Hyperlink" xfId="841" builtinId="9" hidden="1"/>
    <cellStyle name="Followed Hyperlink" xfId="842" builtinId="9" hidden="1"/>
    <cellStyle name="Followed Hyperlink" xfId="843" builtinId="9" hidden="1"/>
    <cellStyle name="Followed Hyperlink" xfId="844" builtinId="9" hidden="1"/>
    <cellStyle name="Followed Hyperlink" xfId="845" builtinId="9" hidden="1"/>
    <cellStyle name="Followed Hyperlink" xfId="846" builtinId="9" hidden="1"/>
    <cellStyle name="Followed Hyperlink" xfId="847" builtinId="9" hidden="1"/>
    <cellStyle name="Followed Hyperlink" xfId="848" builtinId="9" hidden="1"/>
    <cellStyle name="Followed Hyperlink" xfId="849" builtinId="9" hidden="1"/>
    <cellStyle name="Followed Hyperlink" xfId="850" builtinId="9" hidden="1"/>
    <cellStyle name="Followed Hyperlink" xfId="851" builtinId="9" hidden="1"/>
    <cellStyle name="Followed Hyperlink" xfId="852" builtinId="9" hidden="1"/>
    <cellStyle name="Followed Hyperlink" xfId="853" builtinId="9" hidden="1"/>
    <cellStyle name="Followed Hyperlink" xfId="854" builtinId="9" hidden="1"/>
    <cellStyle name="Followed Hyperlink" xfId="855" builtinId="9" hidden="1"/>
    <cellStyle name="Followed Hyperlink" xfId="856" builtinId="9" hidden="1"/>
    <cellStyle name="Followed Hyperlink" xfId="857" builtinId="9" hidden="1"/>
    <cellStyle name="Followed Hyperlink" xfId="858" builtinId="9" hidden="1"/>
    <cellStyle name="Followed Hyperlink" xfId="859" builtinId="9" hidden="1"/>
    <cellStyle name="Followed Hyperlink" xfId="860" builtinId="9" hidden="1"/>
    <cellStyle name="Followed Hyperlink" xfId="861" builtinId="9" hidden="1"/>
    <cellStyle name="Followed Hyperlink" xfId="862" builtinId="9" hidden="1"/>
    <cellStyle name="Followed Hyperlink" xfId="863" builtinId="9" hidden="1"/>
    <cellStyle name="Followed Hyperlink" xfId="864" builtinId="9" hidden="1"/>
    <cellStyle name="Followed Hyperlink" xfId="865" builtinId="9" hidden="1"/>
    <cellStyle name="Followed Hyperlink" xfId="866" builtinId="9" hidden="1"/>
    <cellStyle name="Followed Hyperlink" xfId="867" builtinId="9" hidden="1"/>
    <cellStyle name="Followed Hyperlink" xfId="868" builtinId="9" hidden="1"/>
    <cellStyle name="Followed Hyperlink" xfId="869" builtinId="9" hidden="1"/>
    <cellStyle name="Followed Hyperlink" xfId="870" builtinId="9" hidden="1"/>
    <cellStyle name="Followed Hyperlink" xfId="871" builtinId="9" hidden="1"/>
    <cellStyle name="Followed Hyperlink" xfId="872" builtinId="9" hidden="1"/>
    <cellStyle name="Followed Hyperlink" xfId="873" builtinId="9" hidden="1"/>
    <cellStyle name="Followed Hyperlink" xfId="874" builtinId="9" hidden="1"/>
    <cellStyle name="Followed Hyperlink" xfId="875" builtinId="9" hidden="1"/>
    <cellStyle name="Followed Hyperlink" xfId="876" builtinId="9" hidden="1"/>
    <cellStyle name="Followed Hyperlink" xfId="877" builtinId="9" hidden="1"/>
    <cellStyle name="Followed Hyperlink" xfId="878" builtinId="9" hidden="1"/>
    <cellStyle name="Followed Hyperlink" xfId="879" builtinId="9" hidden="1"/>
    <cellStyle name="Followed Hyperlink" xfId="880" builtinId="9" hidden="1"/>
    <cellStyle name="Followed Hyperlink" xfId="882" builtinId="9" hidden="1"/>
    <cellStyle name="Followed Hyperlink" xfId="883" builtinId="9" hidden="1"/>
    <cellStyle name="Followed Hyperlink" xfId="884" builtinId="9" hidden="1"/>
    <cellStyle name="Followed Hyperlink" xfId="885" builtinId="9" hidden="1"/>
    <cellStyle name="Followed Hyperlink" xfId="886" builtinId="9" hidden="1"/>
    <cellStyle name="Followed Hyperlink" xfId="887" builtinId="9" hidden="1"/>
    <cellStyle name="Followed Hyperlink" xfId="888" builtinId="9" hidden="1"/>
    <cellStyle name="Followed Hyperlink" xfId="889" builtinId="9" hidden="1"/>
    <cellStyle name="Followed Hyperlink" xfId="890" builtinId="9" hidden="1"/>
    <cellStyle name="Followed Hyperlink" xfId="891" builtinId="9" hidden="1"/>
    <cellStyle name="Followed Hyperlink" xfId="892" builtinId="9" hidden="1"/>
    <cellStyle name="Followed Hyperlink" xfId="893" builtinId="9" hidden="1"/>
    <cellStyle name="Followed Hyperlink" xfId="894" builtinId="9" hidden="1"/>
    <cellStyle name="Followed Hyperlink" xfId="895" builtinId="9" hidden="1"/>
    <cellStyle name="Followed Hyperlink" xfId="896" builtinId="9" hidden="1"/>
    <cellStyle name="Followed Hyperlink" xfId="897" builtinId="9" hidden="1"/>
    <cellStyle name="Followed Hyperlink" xfId="898" builtinId="9" hidden="1"/>
    <cellStyle name="Followed Hyperlink" xfId="899" builtinId="9" hidden="1"/>
    <cellStyle name="Followed Hyperlink" xfId="900" builtinId="9" hidden="1"/>
    <cellStyle name="Followed Hyperlink" xfId="901" builtinId="9" hidden="1"/>
    <cellStyle name="Followed Hyperlink" xfId="902" builtinId="9" hidden="1"/>
    <cellStyle name="Followed Hyperlink" xfId="903" builtinId="9" hidden="1"/>
    <cellStyle name="Followed Hyperlink" xfId="904" builtinId="9" hidden="1"/>
    <cellStyle name="Followed Hyperlink" xfId="905" builtinId="9" hidden="1"/>
    <cellStyle name="Followed Hyperlink" xfId="906" builtinId="9" hidden="1"/>
    <cellStyle name="Followed Hyperlink" xfId="907" builtinId="9" hidden="1"/>
    <cellStyle name="Followed Hyperlink" xfId="908" builtinId="9" hidden="1"/>
    <cellStyle name="Followed Hyperlink" xfId="909" builtinId="9" hidden="1"/>
    <cellStyle name="Followed Hyperlink" xfId="910" builtinId="9" hidden="1"/>
    <cellStyle name="Followed Hyperlink" xfId="911" builtinId="9" hidden="1"/>
    <cellStyle name="Followed Hyperlink" xfId="912" builtinId="9" hidden="1"/>
    <cellStyle name="Followed Hyperlink" xfId="913" builtinId="9" hidden="1"/>
    <cellStyle name="Followed Hyperlink" xfId="914" builtinId="9" hidden="1"/>
    <cellStyle name="Followed Hyperlink" xfId="915" builtinId="9" hidden="1"/>
    <cellStyle name="Followed Hyperlink" xfId="916" builtinId="9" hidden="1"/>
    <cellStyle name="Followed Hyperlink" xfId="917" builtinId="9" hidden="1"/>
    <cellStyle name="Followed Hyperlink" xfId="918" builtinId="9" hidden="1"/>
    <cellStyle name="Followed Hyperlink" xfId="919" builtinId="9" hidden="1"/>
    <cellStyle name="Followed Hyperlink" xfId="920" builtinId="9" hidden="1"/>
    <cellStyle name="Followed Hyperlink" xfId="921" builtinId="9" hidden="1"/>
    <cellStyle name="Followed Hyperlink" xfId="922" builtinId="9" hidden="1"/>
    <cellStyle name="Followed Hyperlink" xfId="923" builtinId="9" hidden="1"/>
    <cellStyle name="Followed Hyperlink" xfId="924" builtinId="9" hidden="1"/>
    <cellStyle name="Followed Hyperlink" xfId="925" builtinId="9" hidden="1"/>
    <cellStyle name="Followed Hyperlink" xfId="926" builtinId="9" hidden="1"/>
    <cellStyle name="Followed Hyperlink" xfId="927" builtinId="9" hidden="1"/>
    <cellStyle name="Followed Hyperlink" xfId="928" builtinId="9" hidden="1"/>
    <cellStyle name="Followed Hyperlink" xfId="929" builtinId="9" hidden="1"/>
    <cellStyle name="Followed Hyperlink" xfId="930" builtinId="9" hidden="1"/>
    <cellStyle name="Followed Hyperlink" xfId="931" builtinId="9" hidden="1"/>
    <cellStyle name="Followed Hyperlink" xfId="932" builtinId="9" hidden="1"/>
    <cellStyle name="Followed Hyperlink" xfId="933" builtinId="9" hidden="1"/>
    <cellStyle name="Followed Hyperlink" xfId="934" builtinId="9" hidden="1"/>
    <cellStyle name="Followed Hyperlink" xfId="935" builtinId="9" hidden="1"/>
    <cellStyle name="Followed Hyperlink" xfId="936" builtinId="9" hidden="1"/>
    <cellStyle name="Followed Hyperlink" xfId="937" builtinId="9" hidden="1"/>
    <cellStyle name="Followed Hyperlink" xfId="938" builtinId="9" hidden="1"/>
    <cellStyle name="Followed Hyperlink" xfId="939" builtinId="9" hidden="1"/>
    <cellStyle name="Followed Hyperlink" xfId="940" builtinId="9" hidden="1"/>
    <cellStyle name="Followed Hyperlink" xfId="941" builtinId="9" hidden="1"/>
    <cellStyle name="Followed Hyperlink" xfId="942" builtinId="9" hidden="1"/>
    <cellStyle name="Followed Hyperlink" xfId="943" builtinId="9" hidden="1"/>
    <cellStyle name="Followed Hyperlink" xfId="945" builtinId="9" hidden="1"/>
    <cellStyle name="Followed Hyperlink" xfId="946" builtinId="9" hidden="1"/>
    <cellStyle name="Followed Hyperlink" xfId="947" builtinId="9" hidden="1"/>
    <cellStyle name="Followed Hyperlink" xfId="948" builtinId="9" hidden="1"/>
    <cellStyle name="Followed Hyperlink" xfId="949" builtinId="9" hidden="1"/>
    <cellStyle name="Followed Hyperlink" xfId="950" builtinId="9" hidden="1"/>
    <cellStyle name="Followed Hyperlink" xfId="951" builtinId="9" hidden="1"/>
    <cellStyle name="Followed Hyperlink" xfId="952" builtinId="9" hidden="1"/>
    <cellStyle name="Followed Hyperlink" xfId="953" builtinId="9" hidden="1"/>
    <cellStyle name="Followed Hyperlink" xfId="954" builtinId="9" hidden="1"/>
    <cellStyle name="Followed Hyperlink" xfId="955" builtinId="9" hidden="1"/>
    <cellStyle name="Followed Hyperlink" xfId="956" builtinId="9" hidden="1"/>
    <cellStyle name="Followed Hyperlink" xfId="957" builtinId="9" hidden="1"/>
    <cellStyle name="Followed Hyperlink" xfId="958" builtinId="9" hidden="1"/>
    <cellStyle name="Followed Hyperlink" xfId="959" builtinId="9" hidden="1"/>
    <cellStyle name="Followed Hyperlink" xfId="960" builtinId="9" hidden="1"/>
    <cellStyle name="Followed Hyperlink" xfId="961" builtinId="9" hidden="1"/>
    <cellStyle name="Followed Hyperlink" xfId="962" builtinId="9" hidden="1"/>
    <cellStyle name="Followed Hyperlink" xfId="963" builtinId="9" hidden="1"/>
    <cellStyle name="Followed Hyperlink" xfId="964" builtinId="9" hidden="1"/>
    <cellStyle name="Followed Hyperlink" xfId="965" builtinId="9" hidden="1"/>
    <cellStyle name="Followed Hyperlink" xfId="966" builtinId="9" hidden="1"/>
    <cellStyle name="Followed Hyperlink" xfId="967" builtinId="9" hidden="1"/>
    <cellStyle name="Followed Hyperlink" xfId="968" builtinId="9" hidden="1"/>
    <cellStyle name="Followed Hyperlink" xfId="969" builtinId="9" hidden="1"/>
    <cellStyle name="Followed Hyperlink" xfId="970" builtinId="9" hidden="1"/>
    <cellStyle name="Followed Hyperlink" xfId="971" builtinId="9" hidden="1"/>
    <cellStyle name="Followed Hyperlink" xfId="972" builtinId="9" hidden="1"/>
    <cellStyle name="Followed Hyperlink" xfId="973" builtinId="9" hidden="1"/>
    <cellStyle name="Followed Hyperlink" xfId="974" builtinId="9" hidden="1"/>
    <cellStyle name="Followed Hyperlink" xfId="975" builtinId="9" hidden="1"/>
    <cellStyle name="Followed Hyperlink" xfId="976" builtinId="9" hidden="1"/>
    <cellStyle name="Followed Hyperlink" xfId="977" builtinId="9" hidden="1"/>
    <cellStyle name="Followed Hyperlink" xfId="978" builtinId="9" hidden="1"/>
    <cellStyle name="Followed Hyperlink" xfId="979" builtinId="9" hidden="1"/>
    <cellStyle name="Followed Hyperlink" xfId="980" builtinId="9" hidden="1"/>
    <cellStyle name="Followed Hyperlink" xfId="981" builtinId="9" hidden="1"/>
    <cellStyle name="Followed Hyperlink" xfId="982" builtinId="9" hidden="1"/>
    <cellStyle name="Followed Hyperlink" xfId="983" builtinId="9" hidden="1"/>
    <cellStyle name="Followed Hyperlink" xfId="984" builtinId="9" hidden="1"/>
    <cellStyle name="Followed Hyperlink" xfId="985" builtinId="9" hidden="1"/>
    <cellStyle name="Followed Hyperlink" xfId="986" builtinId="9" hidden="1"/>
    <cellStyle name="Followed Hyperlink" xfId="987" builtinId="9" hidden="1"/>
    <cellStyle name="Followed Hyperlink" xfId="988" builtinId="9" hidden="1"/>
    <cellStyle name="Followed Hyperlink" xfId="989" builtinId="9" hidden="1"/>
    <cellStyle name="Followed Hyperlink" xfId="990" builtinId="9" hidden="1"/>
    <cellStyle name="Followed Hyperlink" xfId="991" builtinId="9" hidden="1"/>
    <cellStyle name="Followed Hyperlink" xfId="992" builtinId="9" hidden="1"/>
    <cellStyle name="Followed Hyperlink" xfId="993" builtinId="9" hidden="1"/>
    <cellStyle name="Followed Hyperlink" xfId="994" builtinId="9" hidden="1"/>
    <cellStyle name="Followed Hyperlink" xfId="995" builtinId="9" hidden="1"/>
    <cellStyle name="Followed Hyperlink" xfId="996" builtinId="9" hidden="1"/>
    <cellStyle name="Followed Hyperlink" xfId="997" builtinId="9" hidden="1"/>
    <cellStyle name="Followed Hyperlink" xfId="998" builtinId="9" hidden="1"/>
    <cellStyle name="Followed Hyperlink" xfId="999" builtinId="9" hidden="1"/>
    <cellStyle name="Followed Hyperlink" xfId="1000" builtinId="9" hidden="1"/>
    <cellStyle name="Followed Hyperlink" xfId="1001" builtinId="9" hidden="1"/>
    <cellStyle name="Followed Hyperlink" xfId="1002" builtinId="9" hidden="1"/>
    <cellStyle name="Followed Hyperlink" xfId="1003" builtinId="9" hidden="1"/>
    <cellStyle name="Followed Hyperlink" xfId="1004" builtinId="9" hidden="1"/>
    <cellStyle name="Followed Hyperlink" xfId="1005" builtinId="9" hidden="1"/>
    <cellStyle name="Followed Hyperlink" xfId="1006" builtinId="9" hidden="1"/>
    <cellStyle name="Followed Hyperlink" xfId="1008" builtinId="9" hidden="1"/>
    <cellStyle name="Followed Hyperlink" xfId="1009" builtinId="9" hidden="1"/>
    <cellStyle name="Followed Hyperlink" xfId="1010" builtinId="9" hidden="1"/>
    <cellStyle name="Followed Hyperlink" xfId="1011" builtinId="9" hidden="1"/>
    <cellStyle name="Followed Hyperlink" xfId="1012" builtinId="9" hidden="1"/>
    <cellStyle name="Followed Hyperlink" xfId="1013" builtinId="9" hidden="1"/>
    <cellStyle name="Followed Hyperlink" xfId="1014" builtinId="9" hidden="1"/>
    <cellStyle name="Followed Hyperlink" xfId="1015" builtinId="9" hidden="1"/>
    <cellStyle name="Followed Hyperlink" xfId="1016" builtinId="9" hidden="1"/>
    <cellStyle name="Followed Hyperlink" xfId="1017" builtinId="9" hidden="1"/>
    <cellStyle name="Followed Hyperlink" xfId="1018" builtinId="9" hidden="1"/>
    <cellStyle name="Followed Hyperlink" xfId="1019" builtinId="9" hidden="1"/>
    <cellStyle name="Followed Hyperlink" xfId="1020" builtinId="9" hidden="1"/>
    <cellStyle name="Followed Hyperlink" xfId="1021" builtinId="9" hidden="1"/>
    <cellStyle name="Followed Hyperlink" xfId="1022" builtinId="9" hidden="1"/>
    <cellStyle name="Followed Hyperlink" xfId="1023" builtinId="9" hidden="1"/>
    <cellStyle name="Followed Hyperlink" xfId="1024" builtinId="9" hidden="1"/>
    <cellStyle name="Followed Hyperlink" xfId="1025" builtinId="9" hidden="1"/>
    <cellStyle name="Followed Hyperlink" xfId="1026" builtinId="9" hidden="1"/>
    <cellStyle name="Followed Hyperlink" xfId="1027" builtinId="9" hidden="1"/>
    <cellStyle name="Followed Hyperlink" xfId="1028" builtinId="9" hidden="1"/>
    <cellStyle name="Followed Hyperlink" xfId="1029" builtinId="9" hidden="1"/>
    <cellStyle name="Followed Hyperlink" xfId="1030" builtinId="9" hidden="1"/>
    <cellStyle name="Followed Hyperlink" xfId="1031" builtinId="9" hidden="1"/>
    <cellStyle name="Followed Hyperlink" xfId="1032" builtinId="9" hidden="1"/>
    <cellStyle name="Followed Hyperlink" xfId="1033" builtinId="9" hidden="1"/>
    <cellStyle name="Followed Hyperlink" xfId="1034" builtinId="9" hidden="1"/>
    <cellStyle name="Followed Hyperlink" xfId="1035" builtinId="9" hidden="1"/>
    <cellStyle name="Followed Hyperlink" xfId="1036" builtinId="9" hidden="1"/>
    <cellStyle name="Followed Hyperlink" xfId="1037" builtinId="9" hidden="1"/>
    <cellStyle name="Followed Hyperlink" xfId="1038" builtinId="9" hidden="1"/>
    <cellStyle name="Followed Hyperlink" xfId="1039" builtinId="9" hidden="1"/>
    <cellStyle name="Followed Hyperlink" xfId="1040" builtinId="9" hidden="1"/>
    <cellStyle name="Followed Hyperlink" xfId="1041" builtinId="9" hidden="1"/>
    <cellStyle name="Followed Hyperlink" xfId="1042" builtinId="9" hidden="1"/>
    <cellStyle name="Followed Hyperlink" xfId="1043" builtinId="9" hidden="1"/>
    <cellStyle name="Followed Hyperlink" xfId="1044" builtinId="9" hidden="1"/>
    <cellStyle name="Followed Hyperlink" xfId="1045" builtinId="9" hidden="1"/>
    <cellStyle name="Followed Hyperlink" xfId="1046" builtinId="9" hidden="1"/>
    <cellStyle name="Followed Hyperlink" xfId="1047" builtinId="9" hidden="1"/>
    <cellStyle name="Followed Hyperlink" xfId="1048" builtinId="9" hidden="1"/>
    <cellStyle name="Followed Hyperlink" xfId="1049" builtinId="9" hidden="1"/>
    <cellStyle name="Followed Hyperlink" xfId="1050" builtinId="9" hidden="1"/>
    <cellStyle name="Followed Hyperlink" xfId="1051" builtinId="9" hidden="1"/>
    <cellStyle name="Followed Hyperlink" xfId="1052" builtinId="9" hidden="1"/>
    <cellStyle name="Followed Hyperlink" xfId="1053" builtinId="9" hidden="1"/>
    <cellStyle name="Followed Hyperlink" xfId="1054" builtinId="9" hidden="1"/>
    <cellStyle name="Followed Hyperlink" xfId="1055" builtinId="9" hidden="1"/>
    <cellStyle name="Followed Hyperlink" xfId="1056" builtinId="9" hidden="1"/>
    <cellStyle name="Followed Hyperlink" xfId="1057" builtinId="9" hidden="1"/>
    <cellStyle name="Followed Hyperlink" xfId="1058" builtinId="9" hidden="1"/>
    <cellStyle name="Followed Hyperlink" xfId="1059" builtinId="9" hidden="1"/>
    <cellStyle name="Followed Hyperlink" xfId="1060" builtinId="9" hidden="1"/>
    <cellStyle name="Followed Hyperlink" xfId="1061" builtinId="9" hidden="1"/>
    <cellStyle name="Followed Hyperlink" xfId="1062" builtinId="9" hidden="1"/>
    <cellStyle name="Followed Hyperlink" xfId="1063" builtinId="9" hidden="1"/>
    <cellStyle name="Followed Hyperlink" xfId="1064" builtinId="9" hidden="1"/>
    <cellStyle name="Followed Hyperlink" xfId="1065" builtinId="9" hidden="1"/>
    <cellStyle name="Followed Hyperlink" xfId="1066" builtinId="9" hidden="1"/>
    <cellStyle name="Followed Hyperlink" xfId="1067" builtinId="9" hidden="1"/>
    <cellStyle name="Followed Hyperlink" xfId="1068" builtinId="9" hidden="1"/>
    <cellStyle name="Followed Hyperlink" xfId="1069" builtinId="9" hidden="1"/>
    <cellStyle name="Followed Hyperlink" xfId="1070" builtinId="9" hidden="1"/>
    <cellStyle name="Followed Hyperlink" xfId="1071" builtinId="9" hidden="1"/>
    <cellStyle name="Followed Hyperlink" xfId="1072" builtinId="9" hidden="1"/>
    <cellStyle name="Followed Hyperlink" xfId="1073" builtinId="9" hidden="1"/>
    <cellStyle name="Followed Hyperlink" xfId="1074" builtinId="9" hidden="1"/>
    <cellStyle name="Followed Hyperlink" xfId="1075" builtinId="9" hidden="1"/>
    <cellStyle name="Followed Hyperlink" xfId="1076" builtinId="9" hidden="1"/>
    <cellStyle name="Followed Hyperlink" xfId="1077" builtinId="9" hidden="1"/>
    <cellStyle name="Followed Hyperlink" xfId="1078" builtinId="9" hidden="1"/>
    <cellStyle name="Followed Hyperlink" xfId="1079" builtinId="9" hidden="1"/>
    <cellStyle name="Followed Hyperlink" xfId="1080" builtinId="9" hidden="1"/>
    <cellStyle name="Followed Hyperlink" xfId="1081" builtinId="9" hidden="1"/>
    <cellStyle name="Followed Hyperlink" xfId="1082" builtinId="9" hidden="1"/>
    <cellStyle name="Followed Hyperlink" xfId="1083" builtinId="9" hidden="1"/>
    <cellStyle name="Followed Hyperlink" xfId="1084" builtinId="9" hidden="1"/>
    <cellStyle name="Followed Hyperlink" xfId="1085" builtinId="9" hidden="1"/>
    <cellStyle name="Followed Hyperlink" xfId="1086" builtinId="9" hidden="1"/>
    <cellStyle name="Followed Hyperlink" xfId="1087" builtinId="9" hidden="1"/>
    <cellStyle name="Followed Hyperlink" xfId="1088" builtinId="9" hidden="1"/>
    <cellStyle name="Followed Hyperlink" xfId="1089" builtinId="9" hidden="1"/>
    <cellStyle name="Followed Hyperlink" xfId="1090" builtinId="9" hidden="1"/>
    <cellStyle name="Followed Hyperlink" xfId="1091" builtinId="9" hidden="1"/>
    <cellStyle name="Followed Hyperlink" xfId="1092" builtinId="9" hidden="1"/>
    <cellStyle name="Followed Hyperlink" xfId="1093" builtinId="9" hidden="1"/>
    <cellStyle name="Followed Hyperlink" xfId="1094" builtinId="9" hidden="1"/>
    <cellStyle name="Followed Hyperlink" xfId="1095" builtinId="9" hidden="1"/>
    <cellStyle name="Followed Hyperlink" xfId="1096" builtinId="9" hidden="1"/>
    <cellStyle name="Followed Hyperlink" xfId="1097" builtinId="9" hidden="1"/>
    <cellStyle name="Followed Hyperlink" xfId="1098" builtinId="9" hidden="1"/>
    <cellStyle name="Followed Hyperlink" xfId="1099" builtinId="9" hidden="1"/>
    <cellStyle name="Followed Hyperlink" xfId="1100" builtinId="9" hidden="1"/>
    <cellStyle name="Followed Hyperlink" xfId="1101" builtinId="9" hidden="1"/>
    <cellStyle name="Followed Hyperlink" xfId="1102" builtinId="9" hidden="1"/>
    <cellStyle name="Followed Hyperlink" xfId="1103" builtinId="9" hidden="1"/>
    <cellStyle name="Followed Hyperlink" xfId="1104" builtinId="9" hidden="1"/>
    <cellStyle name="Followed Hyperlink" xfId="1105" builtinId="9" hidden="1"/>
    <cellStyle name="Followed Hyperlink" xfId="1106" builtinId="9" hidden="1"/>
    <cellStyle name="Followed Hyperlink" xfId="1107" builtinId="9" hidden="1"/>
    <cellStyle name="Followed Hyperlink" xfId="1108" builtinId="9" hidden="1"/>
    <cellStyle name="Followed Hyperlink" xfId="1109" builtinId="9" hidden="1"/>
    <cellStyle name="Followed Hyperlink" xfId="1110" builtinId="9" hidden="1"/>
    <cellStyle name="Followed Hyperlink" xfId="1111" builtinId="9" hidden="1"/>
    <cellStyle name="Followed Hyperlink" xfId="1112" builtinId="9" hidden="1"/>
    <cellStyle name="Followed Hyperlink" xfId="1113" builtinId="9" hidden="1"/>
    <cellStyle name="Followed Hyperlink" xfId="1114" builtinId="9" hidden="1"/>
    <cellStyle name="Followed Hyperlink" xfId="1115" builtinId="9" hidden="1"/>
    <cellStyle name="Followed Hyperlink" xfId="1116" builtinId="9" hidden="1"/>
    <cellStyle name="Followed Hyperlink" xfId="1117" builtinId="9" hidden="1"/>
    <cellStyle name="Followed Hyperlink" xfId="1118" builtinId="9" hidden="1"/>
    <cellStyle name="Followed Hyperlink" xfId="1119" builtinId="9" hidden="1"/>
    <cellStyle name="Followed Hyperlink" xfId="1120" builtinId="9" hidden="1"/>
    <cellStyle name="Followed Hyperlink" xfId="1121" builtinId="9" hidden="1"/>
    <cellStyle name="Followed Hyperlink" xfId="1122" builtinId="9" hidden="1"/>
    <cellStyle name="Followed Hyperlink" xfId="1123" builtinId="9" hidden="1"/>
    <cellStyle name="Followed Hyperlink" xfId="1124" builtinId="9" hidden="1"/>
    <cellStyle name="Followed Hyperlink" xfId="1125" builtinId="9" hidden="1"/>
    <cellStyle name="Followed Hyperlink" xfId="1126" builtinId="9" hidden="1"/>
    <cellStyle name="Followed Hyperlink" xfId="1127" builtinId="9" hidden="1"/>
    <cellStyle name="Followed Hyperlink" xfId="1128" builtinId="9" hidden="1"/>
    <cellStyle name="Followed Hyperlink" xfId="1129" builtinId="9" hidden="1"/>
    <cellStyle name="Followed Hyperlink" xfId="1130" builtinId="9" hidden="1"/>
    <cellStyle name="Followed Hyperlink" xfId="1131" builtinId="9" hidden="1"/>
    <cellStyle name="Followed Hyperlink" xfId="1132" builtinId="9" hidden="1"/>
    <cellStyle name="Followed Hyperlink" xfId="1133" builtinId="9" hidden="1"/>
    <cellStyle name="Followed Hyperlink" xfId="1134" builtinId="9" hidden="1"/>
    <cellStyle name="Followed Hyperlink" xfId="1135" builtinId="9" hidden="1"/>
    <cellStyle name="Followed Hyperlink" xfId="1136" builtinId="9" hidden="1"/>
    <cellStyle name="Followed Hyperlink" xfId="1137" builtinId="9" hidden="1"/>
    <cellStyle name="Followed Hyperlink" xfId="1138" builtinId="9" hidden="1"/>
    <cellStyle name="Followed Hyperlink" xfId="1139" builtinId="9" hidden="1"/>
    <cellStyle name="Followed Hyperlink" xfId="1140" builtinId="9" hidden="1"/>
    <cellStyle name="Followed Hyperlink" xfId="1141" builtinId="9" hidden="1"/>
    <cellStyle name="Followed Hyperlink" xfId="1142" builtinId="9" hidden="1"/>
    <cellStyle name="Followed Hyperlink" xfId="1143" builtinId="9" hidden="1"/>
    <cellStyle name="Followed Hyperlink" xfId="1144" builtinId="9" hidden="1"/>
    <cellStyle name="Followed Hyperlink" xfId="1145" builtinId="9" hidden="1"/>
    <cellStyle name="Followed Hyperlink" xfId="1146" builtinId="9" hidden="1"/>
    <cellStyle name="Followed Hyperlink" xfId="1147" builtinId="9" hidden="1"/>
    <cellStyle name="Followed Hyperlink" xfId="1148" builtinId="9" hidden="1"/>
    <cellStyle name="Followed Hyperlink" xfId="1149" builtinId="9" hidden="1"/>
    <cellStyle name="Followed Hyperlink" xfId="1150" builtinId="9" hidden="1"/>
    <cellStyle name="Followed Hyperlink" xfId="1151" builtinId="9" hidden="1"/>
    <cellStyle name="Followed Hyperlink" xfId="1152" builtinId="9" hidden="1"/>
    <cellStyle name="Followed Hyperlink" xfId="1153" builtinId="9" hidden="1"/>
    <cellStyle name="Followed Hyperlink" xfId="1154" builtinId="9" hidden="1"/>
    <cellStyle name="Followed Hyperlink" xfId="1155" builtinId="9" hidden="1"/>
    <cellStyle name="Followed Hyperlink" xfId="1156" builtinId="9" hidden="1"/>
    <cellStyle name="Followed Hyperlink" xfId="1157" builtinId="9" hidden="1"/>
    <cellStyle name="Followed Hyperlink" xfId="1158" builtinId="9" hidden="1"/>
    <cellStyle name="Followed Hyperlink" xfId="1159" builtinId="9" hidden="1"/>
    <cellStyle name="Followed Hyperlink" xfId="1160" builtinId="9" hidden="1"/>
    <cellStyle name="Followed Hyperlink" xfId="1161" builtinId="9" hidden="1"/>
    <cellStyle name="Followed Hyperlink" xfId="1162" builtinId="9" hidden="1"/>
    <cellStyle name="Followed Hyperlink" xfId="1163" builtinId="9" hidden="1"/>
    <cellStyle name="Followed Hyperlink" xfId="1164" builtinId="9" hidden="1"/>
    <cellStyle name="Followed Hyperlink" xfId="1165" builtinId="9" hidden="1"/>
    <cellStyle name="Followed Hyperlink" xfId="1166" builtinId="9" hidden="1"/>
    <cellStyle name="Followed Hyperlink" xfId="1167" builtinId="9" hidden="1"/>
    <cellStyle name="Followed Hyperlink" xfId="1168" builtinId="9" hidden="1"/>
    <cellStyle name="Followed Hyperlink" xfId="1169" builtinId="9" hidden="1"/>
    <cellStyle name="Followed Hyperlink" xfId="1170" builtinId="9" hidden="1"/>
    <cellStyle name="Followed Hyperlink" xfId="1171" builtinId="9" hidden="1"/>
    <cellStyle name="Followed Hyperlink" xfId="1172" builtinId="9" hidden="1"/>
    <cellStyle name="Followed Hyperlink" xfId="1173" builtinId="9" hidden="1"/>
    <cellStyle name="Followed Hyperlink" xfId="1174" builtinId="9" hidden="1"/>
    <cellStyle name="Followed Hyperlink" xfId="1175" builtinId="9" hidden="1"/>
    <cellStyle name="Followed Hyperlink" xfId="1176" builtinId="9" hidden="1"/>
    <cellStyle name="Followed Hyperlink" xfId="1177" builtinId="9" hidden="1"/>
    <cellStyle name="Followed Hyperlink" xfId="1178" builtinId="9" hidden="1"/>
    <cellStyle name="Followed Hyperlink" xfId="1179" builtinId="9" hidden="1"/>
    <cellStyle name="Followed Hyperlink" xfId="1180" builtinId="9" hidden="1"/>
    <cellStyle name="Followed Hyperlink" xfId="1181" builtinId="9" hidden="1"/>
    <cellStyle name="Followed Hyperlink" xfId="1182" builtinId="9" hidden="1"/>
    <cellStyle name="Followed Hyperlink" xfId="1183" builtinId="9" hidden="1"/>
    <cellStyle name="Followed Hyperlink" xfId="1184" builtinId="9" hidden="1"/>
    <cellStyle name="Followed Hyperlink" xfId="1185" builtinId="9" hidden="1"/>
    <cellStyle name="Followed Hyperlink" xfId="1186" builtinId="9" hidden="1"/>
    <cellStyle name="Followed Hyperlink" xfId="1187" builtinId="9" hidden="1"/>
    <cellStyle name="Followed Hyperlink" xfId="1188" builtinId="9" hidden="1"/>
    <cellStyle name="Followed Hyperlink" xfId="1189" builtinId="9" hidden="1"/>
    <cellStyle name="Followed Hyperlink" xfId="1190" builtinId="9" hidden="1"/>
    <cellStyle name="Followed Hyperlink" xfId="1191" builtinId="9" hidden="1"/>
    <cellStyle name="Followed Hyperlink" xfId="1192" builtinId="9" hidden="1"/>
    <cellStyle name="Followed Hyperlink" xfId="1193" builtinId="9" hidden="1"/>
    <cellStyle name="Followed Hyperlink" xfId="1194" builtinId="9" hidden="1"/>
    <cellStyle name="Followed Hyperlink" xfId="1195" builtinId="9" hidden="1"/>
    <cellStyle name="Followed Hyperlink" xfId="1196" builtinId="9" hidden="1"/>
    <cellStyle name="Followed Hyperlink" xfId="1197" builtinId="9" hidden="1"/>
    <cellStyle name="Followed Hyperlink" xfId="1198" builtinId="9" hidden="1"/>
    <cellStyle name="Followed Hyperlink" xfId="1199" builtinId="9" hidden="1"/>
    <cellStyle name="Followed Hyperlink" xfId="1200" builtinId="9" hidden="1"/>
    <cellStyle name="Followed Hyperlink" xfId="1201" builtinId="9" hidden="1"/>
    <cellStyle name="Followed Hyperlink" xfId="1202" builtinId="9" hidden="1"/>
    <cellStyle name="Followed Hyperlink" xfId="1203" builtinId="9" hidden="1"/>
    <cellStyle name="Followed Hyperlink" xfId="1204" builtinId="9" hidden="1"/>
    <cellStyle name="Followed Hyperlink" xfId="1205" builtinId="9" hidden="1"/>
    <cellStyle name="Followed Hyperlink" xfId="1206" builtinId="9" hidden="1"/>
    <cellStyle name="Followed Hyperlink" xfId="1207" builtinId="9" hidden="1"/>
    <cellStyle name="Followed Hyperlink" xfId="1208" builtinId="9" hidden="1"/>
    <cellStyle name="Followed Hyperlink" xfId="1209" builtinId="9" hidden="1"/>
    <cellStyle name="Followed Hyperlink" xfId="1210" builtinId="9" hidden="1"/>
    <cellStyle name="Followed Hyperlink" xfId="1211" builtinId="9" hidden="1"/>
    <cellStyle name="Followed Hyperlink" xfId="1212" builtinId="9" hidden="1"/>
    <cellStyle name="Followed Hyperlink" xfId="1213" builtinId="9" hidden="1"/>
    <cellStyle name="Followed Hyperlink" xfId="1214" builtinId="9" hidden="1"/>
    <cellStyle name="Followed Hyperlink" xfId="1215" builtinId="9" hidden="1"/>
    <cellStyle name="Followed Hyperlink" xfId="1216" builtinId="9" hidden="1"/>
    <cellStyle name="Followed Hyperlink" xfId="1217" builtinId="9" hidden="1"/>
    <cellStyle name="Followed Hyperlink" xfId="1218" builtinId="9" hidden="1"/>
    <cellStyle name="Followed Hyperlink" xfId="1219" builtinId="9" hidden="1"/>
    <cellStyle name="Followed Hyperlink" xfId="1220" builtinId="9" hidden="1"/>
    <cellStyle name="Followed Hyperlink" xfId="1221" builtinId="9" hidden="1"/>
    <cellStyle name="Followed Hyperlink" xfId="1222" builtinId="9" hidden="1"/>
    <cellStyle name="Followed Hyperlink" xfId="1223" builtinId="9" hidden="1"/>
    <cellStyle name="Followed Hyperlink" xfId="1224" builtinId="9" hidden="1"/>
    <cellStyle name="Followed Hyperlink" xfId="1225" builtinId="9" hidden="1"/>
    <cellStyle name="Followed Hyperlink" xfId="1226" builtinId="9" hidden="1"/>
    <cellStyle name="Followed Hyperlink" xfId="1227" builtinId="9" hidden="1"/>
    <cellStyle name="Followed Hyperlink" xfId="1228" builtinId="9" hidden="1"/>
    <cellStyle name="Followed Hyperlink" xfId="1229" builtinId="9" hidden="1"/>
    <cellStyle name="Followed Hyperlink" xfId="1230" builtinId="9" hidden="1"/>
    <cellStyle name="Followed Hyperlink" xfId="1231" builtinId="9" hidden="1"/>
    <cellStyle name="Followed Hyperlink" xfId="1232" builtinId="9" hidden="1"/>
    <cellStyle name="Followed Hyperlink" xfId="1233" builtinId="9" hidden="1"/>
    <cellStyle name="Followed Hyperlink" xfId="1234" builtinId="9" hidden="1"/>
    <cellStyle name="Followed Hyperlink" xfId="1235" builtinId="9" hidden="1"/>
    <cellStyle name="Followed Hyperlink" xfId="1236" builtinId="9" hidden="1"/>
    <cellStyle name="Followed Hyperlink" xfId="1237" builtinId="9" hidden="1"/>
    <cellStyle name="Followed Hyperlink" xfId="1238" builtinId="9" hidden="1"/>
    <cellStyle name="Followed Hyperlink" xfId="1239" builtinId="9" hidden="1"/>
    <cellStyle name="Followed Hyperlink" xfId="1240" builtinId="9" hidden="1"/>
    <cellStyle name="Followed Hyperlink" xfId="1241" builtinId="9" hidden="1"/>
    <cellStyle name="Followed Hyperlink" xfId="1242" builtinId="9" hidden="1"/>
    <cellStyle name="Followed Hyperlink" xfId="1243" builtinId="9" hidden="1"/>
    <cellStyle name="Followed Hyperlink" xfId="1244" builtinId="9" hidden="1"/>
    <cellStyle name="Followed Hyperlink" xfId="1245" builtinId="9" hidden="1"/>
    <cellStyle name="Followed Hyperlink" xfId="1246" builtinId="9" hidden="1"/>
    <cellStyle name="Followed Hyperlink" xfId="1247" builtinId="9" hidden="1"/>
    <cellStyle name="Followed Hyperlink" xfId="1248" builtinId="9" hidden="1"/>
    <cellStyle name="Followed Hyperlink" xfId="1249" builtinId="9" hidden="1"/>
    <cellStyle name="Followed Hyperlink" xfId="1250" builtinId="9" hidden="1"/>
    <cellStyle name="Followed Hyperlink" xfId="1251" builtinId="9" hidden="1"/>
    <cellStyle name="Followed Hyperlink" xfId="1252" builtinId="9" hidden="1"/>
    <cellStyle name="Followed Hyperlink" xfId="1253" builtinId="9" hidden="1"/>
    <cellStyle name="Followed Hyperlink" xfId="1254" builtinId="9" hidden="1"/>
    <cellStyle name="Followed Hyperlink" xfId="1255" builtinId="9" hidden="1"/>
    <cellStyle name="Followed Hyperlink" xfId="1256" builtinId="9" hidden="1"/>
    <cellStyle name="Followed Hyperlink" xfId="1257" builtinId="9" hidden="1"/>
    <cellStyle name="Followed Hyperlink" xfId="1258" builtinId="9" hidden="1"/>
    <cellStyle name="Followed Hyperlink" xfId="1259" builtinId="9" hidden="1"/>
    <cellStyle name="Followed Hyperlink" xfId="1260" builtinId="9" hidden="1"/>
    <cellStyle name="Followed Hyperlink" xfId="1261" builtinId="9" hidden="1"/>
    <cellStyle name="Followed Hyperlink" xfId="1262" builtinId="9" hidden="1"/>
    <cellStyle name="Followed Hyperlink" xfId="1263" builtinId="9" hidden="1"/>
    <cellStyle name="Followed Hyperlink" xfId="1264" builtinId="9" hidden="1"/>
    <cellStyle name="Followed Hyperlink" xfId="1265" builtinId="9" hidden="1"/>
    <cellStyle name="Followed Hyperlink" xfId="1266" builtinId="9" hidden="1"/>
    <cellStyle name="Followed Hyperlink" xfId="1267" builtinId="9" hidden="1"/>
    <cellStyle name="Followed Hyperlink" xfId="1268" builtinId="9" hidden="1"/>
    <cellStyle name="Followed Hyperlink" xfId="1269" builtinId="9" hidden="1"/>
    <cellStyle name="Followed Hyperlink" xfId="1270" builtinId="9" hidden="1"/>
    <cellStyle name="Followed Hyperlink" xfId="1271" builtinId="9" hidden="1"/>
    <cellStyle name="Followed Hyperlink" xfId="1272" builtinId="9" hidden="1"/>
    <cellStyle name="Followed Hyperlink" xfId="1273" builtinId="9" hidden="1"/>
    <cellStyle name="Followed Hyperlink" xfId="1274" builtinId="9" hidden="1"/>
    <cellStyle name="Followed Hyperlink" xfId="1275" builtinId="9" hidden="1"/>
    <cellStyle name="Followed Hyperlink" xfId="1276" builtinId="9" hidden="1"/>
    <cellStyle name="Followed Hyperlink" xfId="1277" builtinId="9" hidden="1"/>
    <cellStyle name="Followed Hyperlink" xfId="1278" builtinId="9" hidden="1"/>
    <cellStyle name="Followed Hyperlink" xfId="1279" builtinId="9" hidden="1"/>
    <cellStyle name="Followed Hyperlink" xfId="1280" builtinId="9" hidden="1"/>
    <cellStyle name="Followed Hyperlink" xfId="1281" builtinId="9" hidden="1"/>
    <cellStyle name="Followed Hyperlink" xfId="1282" builtinId="9" hidden="1"/>
    <cellStyle name="Followed Hyperlink" xfId="1283" builtinId="9" hidden="1"/>
    <cellStyle name="Followed Hyperlink" xfId="1284" builtinId="9" hidden="1"/>
    <cellStyle name="Followed Hyperlink" xfId="1285" builtinId="9" hidden="1"/>
    <cellStyle name="Followed Hyperlink" xfId="1286" builtinId="9" hidden="1"/>
    <cellStyle name="Followed Hyperlink" xfId="1287" builtinId="9" hidden="1"/>
    <cellStyle name="Followed Hyperlink" xfId="1288" builtinId="9" hidden="1"/>
    <cellStyle name="Followed Hyperlink" xfId="1289" builtinId="9" hidden="1"/>
    <cellStyle name="Followed Hyperlink" xfId="1290" builtinId="9" hidden="1"/>
    <cellStyle name="Followed Hyperlink" xfId="1291" builtinId="9" hidden="1"/>
    <cellStyle name="Followed Hyperlink" xfId="1292" builtinId="9" hidden="1"/>
    <cellStyle name="Followed Hyperlink" xfId="1293" builtinId="9" hidden="1"/>
    <cellStyle name="Followed Hyperlink" xfId="1294" builtinId="9" hidden="1"/>
    <cellStyle name="Followed Hyperlink" xfId="1295" builtinId="9" hidden="1"/>
    <cellStyle name="Followed Hyperlink" xfId="1296" builtinId="9" hidden="1"/>
    <cellStyle name="Followed Hyperlink" xfId="1297" builtinId="9" hidden="1"/>
    <cellStyle name="Followed Hyperlink" xfId="1298" builtinId="9" hidden="1"/>
    <cellStyle name="Followed Hyperlink" xfId="1299" builtinId="9" hidden="1"/>
    <cellStyle name="Followed Hyperlink" xfId="1300" builtinId="9" hidden="1"/>
    <cellStyle name="Followed Hyperlink" xfId="1301" builtinId="9" hidden="1"/>
    <cellStyle name="Followed Hyperlink" xfId="1302" builtinId="9" hidden="1"/>
    <cellStyle name="Followed Hyperlink" xfId="1303" builtinId="9" hidden="1"/>
    <cellStyle name="Followed Hyperlink" xfId="1304" builtinId="9" hidden="1"/>
    <cellStyle name="Followed Hyperlink" xfId="1305" builtinId="9" hidden="1"/>
    <cellStyle name="Followed Hyperlink" xfId="1306" builtinId="9" hidden="1"/>
    <cellStyle name="Followed Hyperlink" xfId="1307" builtinId="9" hidden="1"/>
    <cellStyle name="Followed Hyperlink" xfId="1308" builtinId="9" hidden="1"/>
    <cellStyle name="Followed Hyperlink" xfId="1309" builtinId="9" hidden="1"/>
    <cellStyle name="Followed Hyperlink" xfId="1310" builtinId="9" hidden="1"/>
    <cellStyle name="Followed Hyperlink" xfId="1311" builtinId="9" hidden="1"/>
    <cellStyle name="Followed Hyperlink" xfId="1312" builtinId="9" hidden="1"/>
    <cellStyle name="Followed Hyperlink" xfId="1313" builtinId="9" hidden="1"/>
    <cellStyle name="Followed Hyperlink" xfId="1314" builtinId="9" hidden="1"/>
    <cellStyle name="Followed Hyperlink" xfId="1315" builtinId="9" hidden="1"/>
    <cellStyle name="Followed Hyperlink" xfId="1316" builtinId="9" hidden="1"/>
    <cellStyle name="Followed Hyperlink" xfId="1317" builtinId="9" hidden="1"/>
    <cellStyle name="Followed Hyperlink" xfId="1318" builtinId="9" hidden="1"/>
    <cellStyle name="Followed Hyperlink" xfId="1319" builtinId="9" hidden="1"/>
    <cellStyle name="Followed Hyperlink" xfId="1320" builtinId="9" hidden="1"/>
    <cellStyle name="Followed Hyperlink" xfId="1321" builtinId="9" hidden="1"/>
    <cellStyle name="Followed Hyperlink" xfId="1322" builtinId="9" hidden="1"/>
    <cellStyle name="Followed Hyperlink" xfId="1323" builtinId="9" hidden="1"/>
    <cellStyle name="Followed Hyperlink" xfId="1324" builtinId="9" hidden="1"/>
    <cellStyle name="Followed Hyperlink" xfId="1325" builtinId="9" hidden="1"/>
    <cellStyle name="Followed Hyperlink" xfId="1326" builtinId="9" hidden="1"/>
    <cellStyle name="Followed Hyperlink" xfId="1327" builtinId="9" hidden="1"/>
    <cellStyle name="Followed Hyperlink" xfId="1328" builtinId="9" hidden="1"/>
    <cellStyle name="Followed Hyperlink" xfId="1329" builtinId="9" hidden="1"/>
    <cellStyle name="Followed Hyperlink" xfId="1330" builtinId="9" hidden="1"/>
    <cellStyle name="Followed Hyperlink" xfId="1331" builtinId="9" hidden="1"/>
    <cellStyle name="Followed Hyperlink" xfId="1332" builtinId="9" hidden="1"/>
    <cellStyle name="Followed Hyperlink" xfId="1333" builtinId="9" hidden="1"/>
    <cellStyle name="Followed Hyperlink" xfId="1334" builtinId="9" hidden="1"/>
    <cellStyle name="Followed Hyperlink" xfId="1335" builtinId="9" hidden="1"/>
    <cellStyle name="Followed Hyperlink" xfId="1336" builtinId="9" hidden="1"/>
    <cellStyle name="Followed Hyperlink" xfId="1337" builtinId="9" hidden="1"/>
    <cellStyle name="Followed Hyperlink" xfId="1338" builtinId="9" hidden="1"/>
    <cellStyle name="Followed Hyperlink" xfId="1339" builtinId="9" hidden="1"/>
    <cellStyle name="Followed Hyperlink" xfId="1340" builtinId="9" hidden="1"/>
    <cellStyle name="Followed Hyperlink" xfId="1341" builtinId="9" hidden="1"/>
    <cellStyle name="Followed Hyperlink" xfId="1342" builtinId="9" hidden="1"/>
    <cellStyle name="Followed Hyperlink" xfId="1343" builtinId="9" hidden="1"/>
    <cellStyle name="Followed Hyperlink" xfId="1344" builtinId="9" hidden="1"/>
    <cellStyle name="Followed Hyperlink" xfId="1345" builtinId="9" hidden="1"/>
    <cellStyle name="Followed Hyperlink" xfId="1346" builtinId="9" hidden="1"/>
    <cellStyle name="Followed Hyperlink" xfId="1347" builtinId="9" hidden="1"/>
    <cellStyle name="Followed Hyperlink" xfId="1348" builtinId="9" hidden="1"/>
    <cellStyle name="Followed Hyperlink" xfId="1349" builtinId="9" hidden="1"/>
    <cellStyle name="Followed Hyperlink" xfId="1350" builtinId="9" hidden="1"/>
    <cellStyle name="Followed Hyperlink" xfId="1351" builtinId="9" hidden="1"/>
    <cellStyle name="Followed Hyperlink" xfId="1352" builtinId="9" hidden="1"/>
    <cellStyle name="Followed Hyperlink" xfId="1353" builtinId="9" hidden="1"/>
    <cellStyle name="Followed Hyperlink" xfId="1354" builtinId="9" hidden="1"/>
    <cellStyle name="Followed Hyperlink" xfId="1355" builtinId="9" hidden="1"/>
    <cellStyle name="Followed Hyperlink" xfId="1356" builtinId="9" hidden="1"/>
    <cellStyle name="Followed Hyperlink" xfId="1357" builtinId="9" hidden="1"/>
    <cellStyle name="Followed Hyperlink" xfId="1358" builtinId="9" hidden="1"/>
    <cellStyle name="Followed Hyperlink" xfId="1359" builtinId="9" hidden="1"/>
    <cellStyle name="Followed Hyperlink" xfId="1360" builtinId="9" hidden="1"/>
    <cellStyle name="Followed Hyperlink" xfId="1361" builtinId="9" hidden="1"/>
    <cellStyle name="Followed Hyperlink" xfId="1362" builtinId="9" hidden="1"/>
    <cellStyle name="Followed Hyperlink" xfId="1363" builtinId="9" hidden="1"/>
    <cellStyle name="Followed Hyperlink" xfId="1364" builtinId="9" hidden="1"/>
    <cellStyle name="Followed Hyperlink" xfId="1365" builtinId="9" hidden="1"/>
    <cellStyle name="Followed Hyperlink" xfId="1366" builtinId="9" hidden="1"/>
    <cellStyle name="Followed Hyperlink" xfId="1367" builtinId="9" hidden="1"/>
    <cellStyle name="Followed Hyperlink" xfId="1368" builtinId="9" hidden="1"/>
    <cellStyle name="Followed Hyperlink" xfId="1369" builtinId="9" hidden="1"/>
    <cellStyle name="Followed Hyperlink" xfId="1370" builtinId="9" hidden="1"/>
    <cellStyle name="Followed Hyperlink" xfId="1371" builtinId="9" hidden="1"/>
    <cellStyle name="Followed Hyperlink" xfId="1372" builtinId="9" hidden="1"/>
    <cellStyle name="Followed Hyperlink" xfId="1373" builtinId="9" hidden="1"/>
    <cellStyle name="Followed Hyperlink" xfId="1374" builtinId="9" hidden="1"/>
    <cellStyle name="Followed Hyperlink" xfId="1375" builtinId="9" hidden="1"/>
    <cellStyle name="Followed Hyperlink" xfId="1376" builtinId="9" hidden="1"/>
    <cellStyle name="Followed Hyperlink" xfId="1377" builtinId="9" hidden="1"/>
    <cellStyle name="Followed Hyperlink" xfId="1378" builtinId="9" hidden="1"/>
    <cellStyle name="Followed Hyperlink" xfId="1379" builtinId="9" hidden="1"/>
    <cellStyle name="Followed Hyperlink" xfId="1380" builtinId="9" hidden="1"/>
    <cellStyle name="Followed Hyperlink" xfId="1381" builtinId="9" hidden="1"/>
    <cellStyle name="Followed Hyperlink" xfId="1382" builtinId="9" hidden="1"/>
    <cellStyle name="Followed Hyperlink" xfId="1383" builtinId="9" hidden="1"/>
    <cellStyle name="Followed Hyperlink" xfId="1384" builtinId="9" hidden="1"/>
    <cellStyle name="Followed Hyperlink" xfId="1385" builtinId="9" hidden="1"/>
    <cellStyle name="Followed Hyperlink" xfId="1386" builtinId="9" hidden="1"/>
    <cellStyle name="Followed Hyperlink" xfId="1387" builtinId="9" hidden="1"/>
    <cellStyle name="Followed Hyperlink" xfId="1388" builtinId="9" hidden="1"/>
    <cellStyle name="Followed Hyperlink" xfId="1389" builtinId="9" hidden="1"/>
    <cellStyle name="Followed Hyperlink" xfId="1390" builtinId="9" hidden="1"/>
    <cellStyle name="Followed Hyperlink" xfId="1391" builtinId="9" hidden="1"/>
    <cellStyle name="Followed Hyperlink" xfId="1392" builtinId="9" hidden="1"/>
    <cellStyle name="Followed Hyperlink" xfId="1393" builtinId="9" hidden="1"/>
    <cellStyle name="Followed Hyperlink" xfId="1394" builtinId="9" hidden="1"/>
    <cellStyle name="Followed Hyperlink" xfId="1395" builtinId="9" hidden="1"/>
    <cellStyle name="Followed Hyperlink" xfId="1396" builtinId="9" hidden="1"/>
    <cellStyle name="Followed Hyperlink" xfId="1397" builtinId="9" hidden="1"/>
    <cellStyle name="Followed Hyperlink" xfId="1398" builtinId="9" hidden="1"/>
    <cellStyle name="Followed Hyperlink" xfId="1399" builtinId="9" hidden="1"/>
    <cellStyle name="Followed Hyperlink" xfId="1400" builtinId="9" hidden="1"/>
    <cellStyle name="Followed Hyperlink" xfId="1401" builtinId="9" hidden="1"/>
    <cellStyle name="Followed Hyperlink" xfId="1402" builtinId="9" hidden="1"/>
    <cellStyle name="Followed Hyperlink" xfId="1403" builtinId="9" hidden="1"/>
    <cellStyle name="Followed Hyperlink" xfId="1404" builtinId="9" hidden="1"/>
    <cellStyle name="Followed Hyperlink" xfId="1405" builtinId="9" hidden="1"/>
    <cellStyle name="Followed Hyperlink" xfId="1406" builtinId="9" hidden="1"/>
    <cellStyle name="Followed Hyperlink" xfId="1407" builtinId="9" hidden="1"/>
    <cellStyle name="Followed Hyperlink" xfId="1408" builtinId="9" hidden="1"/>
    <cellStyle name="Followed Hyperlink" xfId="1409" builtinId="9" hidden="1"/>
    <cellStyle name="Followed Hyperlink" xfId="1410" builtinId="9" hidden="1"/>
    <cellStyle name="Followed Hyperlink" xfId="1411" builtinId="9" hidden="1"/>
    <cellStyle name="Followed Hyperlink" xfId="1412" builtinId="9" hidden="1"/>
    <cellStyle name="Followed Hyperlink" xfId="1413" builtinId="9" hidden="1"/>
    <cellStyle name="Followed Hyperlink" xfId="1414" builtinId="9" hidden="1"/>
    <cellStyle name="Followed Hyperlink" xfId="1415" builtinId="9" hidden="1"/>
    <cellStyle name="Followed Hyperlink" xfId="1416" builtinId="9" hidden="1"/>
    <cellStyle name="Followed Hyperlink" xfId="1417" builtinId="9" hidden="1"/>
    <cellStyle name="Followed Hyperlink" xfId="1418" builtinId="9" hidden="1"/>
    <cellStyle name="Followed Hyperlink" xfId="1419" builtinId="9" hidden="1"/>
    <cellStyle name="Followed Hyperlink" xfId="1420" builtinId="9" hidden="1"/>
    <cellStyle name="Followed Hyperlink" xfId="1421" builtinId="9" hidden="1"/>
    <cellStyle name="Followed Hyperlink" xfId="1422" builtinId="9" hidden="1"/>
    <cellStyle name="Followed Hyperlink" xfId="1423" builtinId="9" hidden="1"/>
    <cellStyle name="Followed Hyperlink" xfId="1424" builtinId="9" hidden="1"/>
    <cellStyle name="Followed Hyperlink" xfId="1425" builtinId="9" hidden="1"/>
    <cellStyle name="Followed Hyperlink" xfId="1426" builtinId="9" hidden="1"/>
    <cellStyle name="Followed Hyperlink" xfId="1427" builtinId="9" hidden="1"/>
    <cellStyle name="Followed Hyperlink" xfId="1428" builtinId="9" hidden="1"/>
    <cellStyle name="Followed Hyperlink" xfId="1429" builtinId="9" hidden="1"/>
    <cellStyle name="Followed Hyperlink" xfId="1430" builtinId="9" hidden="1"/>
    <cellStyle name="Followed Hyperlink" xfId="1431" builtinId="9" hidden="1"/>
    <cellStyle name="Followed Hyperlink" xfId="1432" builtinId="9" hidden="1"/>
    <cellStyle name="Followed Hyperlink" xfId="1433" builtinId="9" hidden="1"/>
    <cellStyle name="Followed Hyperlink" xfId="1434" builtinId="9" hidden="1"/>
    <cellStyle name="Followed Hyperlink" xfId="1435" builtinId="9" hidden="1"/>
    <cellStyle name="Followed Hyperlink" xfId="1436" builtinId="9" hidden="1"/>
    <cellStyle name="Followed Hyperlink" xfId="1437" builtinId="9" hidden="1"/>
    <cellStyle name="Followed Hyperlink" xfId="1438" builtinId="9" hidden="1"/>
    <cellStyle name="Followed Hyperlink" xfId="1439" builtinId="9" hidden="1"/>
    <cellStyle name="Followed Hyperlink" xfId="1440" builtinId="9" hidden="1"/>
    <cellStyle name="Followed Hyperlink" xfId="1441" builtinId="9" hidden="1"/>
    <cellStyle name="Followed Hyperlink" xfId="1442" builtinId="9" hidden="1"/>
    <cellStyle name="Followed Hyperlink" xfId="1443" builtinId="9" hidden="1"/>
    <cellStyle name="Followed Hyperlink" xfId="1444" builtinId="9" hidden="1"/>
    <cellStyle name="Followed Hyperlink" xfId="1445" builtinId="9" hidden="1"/>
    <cellStyle name="Followed Hyperlink" xfId="1446" builtinId="9" hidden="1"/>
    <cellStyle name="Followed Hyperlink" xfId="1447" builtinId="9" hidden="1"/>
    <cellStyle name="Followed Hyperlink" xfId="1448" builtinId="9" hidden="1"/>
    <cellStyle name="Followed Hyperlink" xfId="1449" builtinId="9" hidden="1"/>
    <cellStyle name="Followed Hyperlink" xfId="1450" builtinId="9" hidden="1"/>
    <cellStyle name="Followed Hyperlink" xfId="1451" builtinId="9" hidden="1"/>
    <cellStyle name="Followed Hyperlink" xfId="1452" builtinId="9" hidden="1"/>
    <cellStyle name="Followed Hyperlink" xfId="1453" builtinId="9" hidden="1"/>
    <cellStyle name="Followed Hyperlink" xfId="1454" builtinId="9" hidden="1"/>
    <cellStyle name="Followed Hyperlink" xfId="1455" builtinId="9" hidden="1"/>
    <cellStyle name="Followed Hyperlink" xfId="1456" builtinId="9" hidden="1"/>
    <cellStyle name="Followed Hyperlink" xfId="1457" builtinId="9" hidden="1"/>
    <cellStyle name="Followed Hyperlink" xfId="1458" builtinId="9" hidden="1"/>
    <cellStyle name="Followed Hyperlink" xfId="1459" builtinId="9" hidden="1"/>
    <cellStyle name="Followed Hyperlink" xfId="1460" builtinId="9" hidden="1"/>
    <cellStyle name="Followed Hyperlink" xfId="1461" builtinId="9" hidden="1"/>
    <cellStyle name="Followed Hyperlink" xfId="1462" builtinId="9" hidden="1"/>
    <cellStyle name="Followed Hyperlink" xfId="1463" builtinId="9" hidden="1"/>
    <cellStyle name="Followed Hyperlink" xfId="1464" builtinId="9" hidden="1"/>
    <cellStyle name="Followed Hyperlink" xfId="1465" builtinId="9" hidden="1"/>
    <cellStyle name="Followed Hyperlink" xfId="1466" builtinId="9" hidden="1"/>
    <cellStyle name="Followed Hyperlink" xfId="1467" builtinId="9" hidden="1"/>
    <cellStyle name="Followed Hyperlink" xfId="1468" builtinId="9" hidden="1"/>
    <cellStyle name="Followed Hyperlink" xfId="1469" builtinId="9" hidden="1"/>
    <cellStyle name="Followed Hyperlink" xfId="1470" builtinId="9" hidden="1"/>
    <cellStyle name="Followed Hyperlink" xfId="1471" builtinId="9" hidden="1"/>
    <cellStyle name="Followed Hyperlink" xfId="1472" builtinId="9" hidden="1"/>
    <cellStyle name="Followed Hyperlink" xfId="1473" builtinId="9" hidden="1"/>
    <cellStyle name="Followed Hyperlink" xfId="1474" builtinId="9" hidden="1"/>
    <cellStyle name="Followed Hyperlink" xfId="1475" builtinId="9" hidden="1"/>
    <cellStyle name="Followed Hyperlink" xfId="1476" builtinId="9" hidden="1"/>
    <cellStyle name="Followed Hyperlink" xfId="1477" builtinId="9" hidden="1"/>
    <cellStyle name="Followed Hyperlink" xfId="1478" builtinId="9" hidden="1"/>
    <cellStyle name="Followed Hyperlink" xfId="1479" builtinId="9" hidden="1"/>
    <cellStyle name="Followed Hyperlink" xfId="1480" builtinId="9" hidden="1"/>
    <cellStyle name="Followed Hyperlink" xfId="1481" builtinId="9" hidden="1"/>
    <cellStyle name="Followed Hyperlink" xfId="1482" builtinId="9" hidden="1"/>
    <cellStyle name="Followed Hyperlink" xfId="1483" builtinId="9" hidden="1"/>
    <cellStyle name="Followed Hyperlink" xfId="1484" builtinId="9" hidden="1"/>
    <cellStyle name="Followed Hyperlink" xfId="1485" builtinId="9" hidden="1"/>
    <cellStyle name="Followed Hyperlink" xfId="1486" builtinId="9" hidden="1"/>
    <cellStyle name="Followed Hyperlink" xfId="1487" builtinId="9" hidden="1"/>
    <cellStyle name="Followed Hyperlink" xfId="1488" builtinId="9" hidden="1"/>
    <cellStyle name="Followed Hyperlink" xfId="1489" builtinId="9" hidden="1"/>
    <cellStyle name="Followed Hyperlink" xfId="1490" builtinId="9" hidden="1"/>
    <cellStyle name="Followed Hyperlink" xfId="1491" builtinId="9" hidden="1"/>
    <cellStyle name="Followed Hyperlink" xfId="1492" builtinId="9" hidden="1"/>
    <cellStyle name="Followed Hyperlink" xfId="1493" builtinId="9" hidden="1"/>
    <cellStyle name="Followed Hyperlink" xfId="1494" builtinId="9" hidden="1"/>
    <cellStyle name="Followed Hyperlink" xfId="1495" builtinId="9" hidden="1"/>
    <cellStyle name="Followed Hyperlink" xfId="1496" builtinId="9" hidden="1"/>
    <cellStyle name="Followed Hyperlink" xfId="1497" builtinId="9" hidden="1"/>
    <cellStyle name="Followed Hyperlink" xfId="1498" builtinId="9" hidden="1"/>
    <cellStyle name="Followed Hyperlink" xfId="1499" builtinId="9" hidden="1"/>
    <cellStyle name="Followed Hyperlink" xfId="1500" builtinId="9" hidden="1"/>
    <cellStyle name="Followed Hyperlink" xfId="1501" builtinId="9" hidden="1"/>
    <cellStyle name="Followed Hyperlink" xfId="1502" builtinId="9" hidden="1"/>
    <cellStyle name="Followed Hyperlink" xfId="1503" builtinId="9" hidden="1"/>
    <cellStyle name="Followed Hyperlink" xfId="1505" builtinId="9" hidden="1"/>
    <cellStyle name="Followed Hyperlink" xfId="1506" builtinId="9" hidden="1"/>
    <cellStyle name="Followed Hyperlink" xfId="1507" builtinId="9" hidden="1"/>
    <cellStyle name="Followed Hyperlink" xfId="1508" builtinId="9" hidden="1"/>
    <cellStyle name="Followed Hyperlink" xfId="1509" builtinId="9" hidden="1"/>
    <cellStyle name="Followed Hyperlink" xfId="1510" builtinId="9" hidden="1"/>
    <cellStyle name="Followed Hyperlink" xfId="1511" builtinId="9" hidden="1"/>
    <cellStyle name="Followed Hyperlink" xfId="1512" builtinId="9" hidden="1"/>
    <cellStyle name="Followed Hyperlink" xfId="1513" builtinId="9" hidden="1"/>
    <cellStyle name="Followed Hyperlink" xfId="1514" builtinId="9" hidden="1"/>
    <cellStyle name="Followed Hyperlink" xfId="1515" builtinId="9" hidden="1"/>
    <cellStyle name="Followed Hyperlink" xfId="1516" builtinId="9" hidden="1"/>
    <cellStyle name="Followed Hyperlink" xfId="1517" builtinId="9" hidden="1"/>
    <cellStyle name="Followed Hyperlink" xfId="1518" builtinId="9" hidden="1"/>
    <cellStyle name="Followed Hyperlink" xfId="1519" builtinId="9" hidden="1"/>
    <cellStyle name="Followed Hyperlink" xfId="1520" builtinId="9" hidden="1"/>
    <cellStyle name="Followed Hyperlink" xfId="1521" builtinId="9" hidden="1"/>
    <cellStyle name="Followed Hyperlink" xfId="1522" builtinId="9" hidden="1"/>
    <cellStyle name="Followed Hyperlink" xfId="1523" builtinId="9" hidden="1"/>
    <cellStyle name="Followed Hyperlink" xfId="1524" builtinId="9" hidden="1"/>
    <cellStyle name="Followed Hyperlink" xfId="1525" builtinId="9" hidden="1"/>
    <cellStyle name="Followed Hyperlink" xfId="1526" builtinId="9" hidden="1"/>
    <cellStyle name="Followed Hyperlink" xfId="1527" builtinId="9" hidden="1"/>
    <cellStyle name="Followed Hyperlink" xfId="1528" builtinId="9" hidden="1"/>
    <cellStyle name="Followed Hyperlink" xfId="1529" builtinId="9" hidden="1"/>
    <cellStyle name="Followed Hyperlink" xfId="1530" builtinId="9" hidden="1"/>
    <cellStyle name="Followed Hyperlink" xfId="1531" builtinId="9" hidden="1"/>
    <cellStyle name="Followed Hyperlink" xfId="1532" builtinId="9" hidden="1"/>
    <cellStyle name="Followed Hyperlink" xfId="1533" builtinId="9" hidden="1"/>
    <cellStyle name="Followed Hyperlink" xfId="1534" builtinId="9" hidden="1"/>
    <cellStyle name="Followed Hyperlink" xfId="1535" builtinId="9" hidden="1"/>
    <cellStyle name="Followed Hyperlink" xfId="1536" builtinId="9" hidden="1"/>
    <cellStyle name="Followed Hyperlink" xfId="1537" builtinId="9" hidden="1"/>
    <cellStyle name="Followed Hyperlink" xfId="1538" builtinId="9" hidden="1"/>
    <cellStyle name="Followed Hyperlink" xfId="1539" builtinId="9" hidden="1"/>
    <cellStyle name="Followed Hyperlink" xfId="1540" builtinId="9" hidden="1"/>
    <cellStyle name="Followed Hyperlink" xfId="1541" builtinId="9" hidden="1"/>
    <cellStyle name="Followed Hyperlink" xfId="1542" builtinId="9" hidden="1"/>
    <cellStyle name="Followed Hyperlink" xfId="1543" builtinId="9" hidden="1"/>
    <cellStyle name="Followed Hyperlink" xfId="1544" builtinId="9" hidden="1"/>
    <cellStyle name="Followed Hyperlink" xfId="1545" builtinId="9" hidden="1"/>
    <cellStyle name="Followed Hyperlink" xfId="1546" builtinId="9" hidden="1"/>
    <cellStyle name="Followed Hyperlink" xfId="1547" builtinId="9" hidden="1"/>
    <cellStyle name="Followed Hyperlink" xfId="1548" builtinId="9" hidden="1"/>
    <cellStyle name="Followed Hyperlink" xfId="1549" builtinId="9" hidden="1"/>
    <cellStyle name="Followed Hyperlink" xfId="1550" builtinId="9" hidden="1"/>
    <cellStyle name="Followed Hyperlink" xfId="1551" builtinId="9" hidden="1"/>
    <cellStyle name="Followed Hyperlink" xfId="1552" builtinId="9" hidden="1"/>
    <cellStyle name="Followed Hyperlink" xfId="1553" builtinId="9" hidden="1"/>
    <cellStyle name="Followed Hyperlink" xfId="1554" builtinId="9" hidden="1"/>
    <cellStyle name="Followed Hyperlink" xfId="1555" builtinId="9" hidden="1"/>
    <cellStyle name="Followed Hyperlink" xfId="1556" builtinId="9" hidden="1"/>
    <cellStyle name="Followed Hyperlink" xfId="1557" builtinId="9" hidden="1"/>
    <cellStyle name="Followed Hyperlink" xfId="1558" builtinId="9" hidden="1"/>
    <cellStyle name="Followed Hyperlink" xfId="1559" builtinId="9" hidden="1"/>
    <cellStyle name="Followed Hyperlink" xfId="1560" builtinId="9" hidden="1"/>
    <cellStyle name="Followed Hyperlink" xfId="1561" builtinId="9" hidden="1"/>
    <cellStyle name="Followed Hyperlink" xfId="1562" builtinId="9" hidden="1"/>
    <cellStyle name="Followed Hyperlink" xfId="1563" builtinId="9" hidden="1"/>
    <cellStyle name="Followed Hyperlink" xfId="1564" builtinId="9" hidden="1"/>
    <cellStyle name="Followed Hyperlink" xfId="1565" builtinId="9" hidden="1"/>
    <cellStyle name="Followed Hyperlink" xfId="1566" builtinId="9" hidden="1"/>
    <cellStyle name="Followed Hyperlink" xfId="1568" builtinId="9" hidden="1"/>
    <cellStyle name="Followed Hyperlink" xfId="1569" builtinId="9" hidden="1"/>
    <cellStyle name="Followed Hyperlink" xfId="1570" builtinId="9" hidden="1"/>
    <cellStyle name="Followed Hyperlink" xfId="1571" builtinId="9" hidden="1"/>
    <cellStyle name="Followed Hyperlink" xfId="1572" builtinId="9" hidden="1"/>
    <cellStyle name="Followed Hyperlink" xfId="1573" builtinId="9" hidden="1"/>
    <cellStyle name="Followed Hyperlink" xfId="1574" builtinId="9" hidden="1"/>
    <cellStyle name="Followed Hyperlink" xfId="1575" builtinId="9" hidden="1"/>
    <cellStyle name="Followed Hyperlink" xfId="1576" builtinId="9" hidden="1"/>
    <cellStyle name="Followed Hyperlink" xfId="1577" builtinId="9" hidden="1"/>
    <cellStyle name="Followed Hyperlink" xfId="1578" builtinId="9" hidden="1"/>
    <cellStyle name="Followed Hyperlink" xfId="1579" builtinId="9" hidden="1"/>
    <cellStyle name="Followed Hyperlink" xfId="1580" builtinId="9" hidden="1"/>
    <cellStyle name="Followed Hyperlink" xfId="1581" builtinId="9" hidden="1"/>
    <cellStyle name="Followed Hyperlink" xfId="1582" builtinId="9" hidden="1"/>
    <cellStyle name="Followed Hyperlink" xfId="1583" builtinId="9" hidden="1"/>
    <cellStyle name="Followed Hyperlink" xfId="1584" builtinId="9" hidden="1"/>
    <cellStyle name="Followed Hyperlink" xfId="1585" builtinId="9" hidden="1"/>
    <cellStyle name="Followed Hyperlink" xfId="1586" builtinId="9" hidden="1"/>
    <cellStyle name="Followed Hyperlink" xfId="1587" builtinId="9" hidden="1"/>
    <cellStyle name="Followed Hyperlink" xfId="1588" builtinId="9" hidden="1"/>
    <cellStyle name="Followed Hyperlink" xfId="1589" builtinId="9" hidden="1"/>
    <cellStyle name="Followed Hyperlink" xfId="1590" builtinId="9" hidden="1"/>
    <cellStyle name="Followed Hyperlink" xfId="1591" builtinId="9" hidden="1"/>
    <cellStyle name="Followed Hyperlink" xfId="1592" builtinId="9" hidden="1"/>
    <cellStyle name="Followed Hyperlink" xfId="1593" builtinId="9" hidden="1"/>
    <cellStyle name="Followed Hyperlink" xfId="1594" builtinId="9" hidden="1"/>
    <cellStyle name="Followed Hyperlink" xfId="1595" builtinId="9" hidden="1"/>
    <cellStyle name="Followed Hyperlink" xfId="1596" builtinId="9" hidden="1"/>
    <cellStyle name="Followed Hyperlink" xfId="1597" builtinId="9" hidden="1"/>
    <cellStyle name="Followed Hyperlink" xfId="1598" builtinId="9" hidden="1"/>
    <cellStyle name="Followed Hyperlink" xfId="1599" builtinId="9" hidden="1"/>
    <cellStyle name="Followed Hyperlink" xfId="1600" builtinId="9" hidden="1"/>
    <cellStyle name="Followed Hyperlink" xfId="1601" builtinId="9" hidden="1"/>
    <cellStyle name="Followed Hyperlink" xfId="1602" builtinId="9" hidden="1"/>
    <cellStyle name="Followed Hyperlink" xfId="1603" builtinId="9" hidden="1"/>
    <cellStyle name="Followed Hyperlink" xfId="1604" builtinId="9" hidden="1"/>
    <cellStyle name="Followed Hyperlink" xfId="1605" builtinId="9" hidden="1"/>
    <cellStyle name="Followed Hyperlink" xfId="1606" builtinId="9" hidden="1"/>
    <cellStyle name="Followed Hyperlink" xfId="1607" builtinId="9" hidden="1"/>
    <cellStyle name="Followed Hyperlink" xfId="1608" builtinId="9" hidden="1"/>
    <cellStyle name="Followed Hyperlink" xfId="1609" builtinId="9" hidden="1"/>
    <cellStyle name="Followed Hyperlink" xfId="1610" builtinId="9" hidden="1"/>
    <cellStyle name="Followed Hyperlink" xfId="1611" builtinId="9" hidden="1"/>
    <cellStyle name="Followed Hyperlink" xfId="1612" builtinId="9" hidden="1"/>
    <cellStyle name="Followed Hyperlink" xfId="1613" builtinId="9" hidden="1"/>
    <cellStyle name="Followed Hyperlink" xfId="1614" builtinId="9" hidden="1"/>
    <cellStyle name="Followed Hyperlink" xfId="1615" builtinId="9" hidden="1"/>
    <cellStyle name="Followed Hyperlink" xfId="1616" builtinId="9" hidden="1"/>
    <cellStyle name="Followed Hyperlink" xfId="1617" builtinId="9" hidden="1"/>
    <cellStyle name="Followed Hyperlink" xfId="1618" builtinId="9" hidden="1"/>
    <cellStyle name="Followed Hyperlink" xfId="1619" builtinId="9" hidden="1"/>
    <cellStyle name="Followed Hyperlink" xfId="1620" builtinId="9" hidden="1"/>
    <cellStyle name="Followed Hyperlink" xfId="1621" builtinId="9" hidden="1"/>
    <cellStyle name="Followed Hyperlink" xfId="1622" builtinId="9" hidden="1"/>
    <cellStyle name="Followed Hyperlink" xfId="1623" builtinId="9" hidden="1"/>
    <cellStyle name="Followed Hyperlink" xfId="1624" builtinId="9" hidden="1"/>
    <cellStyle name="Followed Hyperlink" xfId="1625" builtinId="9" hidden="1"/>
    <cellStyle name="Followed Hyperlink" xfId="1626" builtinId="9" hidden="1"/>
    <cellStyle name="Followed Hyperlink" xfId="1627" builtinId="9" hidden="1"/>
    <cellStyle name="Followed Hyperlink" xfId="1628" builtinId="9" hidden="1"/>
    <cellStyle name="Followed Hyperlink" xfId="1629" builtinId="9" hidden="1"/>
    <cellStyle name="Followed Hyperlink" xfId="1630" builtinId="9" hidden="1"/>
    <cellStyle name="Followed Hyperlink" xfId="1631" builtinId="9" hidden="1"/>
    <cellStyle name="Followed Hyperlink" xfId="1632" builtinId="9" hidden="1"/>
    <cellStyle name="Followed Hyperlink" xfId="1633" builtinId="9" hidden="1"/>
    <cellStyle name="Followed Hyperlink" xfId="1634" builtinId="9" hidden="1"/>
    <cellStyle name="Followed Hyperlink" xfId="1635" builtinId="9" hidden="1"/>
    <cellStyle name="Followed Hyperlink" xfId="1636" builtinId="9" hidden="1"/>
    <cellStyle name="Followed Hyperlink" xfId="1637" builtinId="9" hidden="1"/>
    <cellStyle name="Followed Hyperlink" xfId="1638" builtinId="9" hidden="1"/>
    <cellStyle name="Followed Hyperlink" xfId="1639" builtinId="9" hidden="1"/>
    <cellStyle name="Followed Hyperlink" xfId="1640" builtinId="9" hidden="1"/>
    <cellStyle name="Followed Hyperlink" xfId="1641" builtinId="9" hidden="1"/>
    <cellStyle name="Followed Hyperlink" xfId="1642" builtinId="9" hidden="1"/>
    <cellStyle name="Followed Hyperlink" xfId="1643" builtinId="9" hidden="1"/>
    <cellStyle name="Followed Hyperlink" xfId="1644" builtinId="9" hidden="1"/>
    <cellStyle name="Followed Hyperlink" xfId="1645" builtinId="9" hidden="1"/>
    <cellStyle name="Followed Hyperlink" xfId="1646" builtinId="9" hidden="1"/>
    <cellStyle name="Followed Hyperlink" xfId="1647" builtinId="9" hidden="1"/>
    <cellStyle name="Followed Hyperlink" xfId="1648" builtinId="9" hidden="1"/>
    <cellStyle name="Followed Hyperlink" xfId="1649" builtinId="9" hidden="1"/>
    <cellStyle name="Followed Hyperlink" xfId="1650" builtinId="9" hidden="1"/>
    <cellStyle name="Followed Hyperlink" xfId="1651" builtinId="9" hidden="1"/>
    <cellStyle name="Followed Hyperlink" xfId="1652" builtinId="9" hidden="1"/>
    <cellStyle name="Followed Hyperlink" xfId="1653" builtinId="9" hidden="1"/>
    <cellStyle name="Followed Hyperlink" xfId="1654" builtinId="9" hidden="1"/>
    <cellStyle name="Followed Hyperlink" xfId="1655" builtinId="9" hidden="1"/>
    <cellStyle name="Followed Hyperlink" xfId="1656" builtinId="9" hidden="1"/>
    <cellStyle name="Followed Hyperlink" xfId="1657" builtinId="9" hidden="1"/>
    <cellStyle name="Followed Hyperlink" xfId="1658" builtinId="9" hidden="1"/>
    <cellStyle name="Followed Hyperlink" xfId="1659" builtinId="9" hidden="1"/>
    <cellStyle name="Followed Hyperlink" xfId="1660" builtinId="9" hidden="1"/>
    <cellStyle name="Followed Hyperlink" xfId="1661" builtinId="9" hidden="1"/>
    <cellStyle name="Followed Hyperlink" xfId="1662" builtinId="9" hidden="1"/>
    <cellStyle name="Followed Hyperlink" xfId="1663" builtinId="9" hidden="1"/>
    <cellStyle name="Followed Hyperlink" xfId="1664" builtinId="9" hidden="1"/>
    <cellStyle name="Followed Hyperlink" xfId="1665" builtinId="9" hidden="1"/>
    <cellStyle name="Followed Hyperlink" xfId="1666" builtinId="9" hidden="1"/>
    <cellStyle name="Followed Hyperlink" xfId="1667" builtinId="9" hidden="1"/>
    <cellStyle name="Followed Hyperlink" xfId="1668" builtinId="9" hidden="1"/>
    <cellStyle name="Followed Hyperlink" xfId="1669" builtinId="9" hidden="1"/>
    <cellStyle name="Followed Hyperlink" xfId="1670" builtinId="9" hidden="1"/>
    <cellStyle name="Followed Hyperlink" xfId="1671" builtinId="9" hidden="1"/>
    <cellStyle name="Followed Hyperlink" xfId="1672" builtinId="9" hidden="1"/>
    <cellStyle name="Followed Hyperlink" xfId="1673" builtinId="9" hidden="1"/>
    <cellStyle name="Followed Hyperlink" xfId="1674" builtinId="9" hidden="1"/>
    <cellStyle name="Followed Hyperlink" xfId="1675" builtinId="9" hidden="1"/>
    <cellStyle name="Followed Hyperlink" xfId="1676" builtinId="9" hidden="1"/>
    <cellStyle name="Followed Hyperlink" xfId="1677" builtinId="9" hidden="1"/>
    <cellStyle name="Followed Hyperlink" xfId="1678" builtinId="9" hidden="1"/>
    <cellStyle name="Followed Hyperlink" xfId="1679" builtinId="9" hidden="1"/>
    <cellStyle name="Followed Hyperlink" xfId="1680" builtinId="9" hidden="1"/>
    <cellStyle name="Followed Hyperlink" xfId="1681" builtinId="9" hidden="1"/>
    <cellStyle name="Followed Hyperlink" xfId="1682" builtinId="9" hidden="1"/>
    <cellStyle name="Followed Hyperlink" xfId="1683" builtinId="9" hidden="1"/>
    <cellStyle name="Followed Hyperlink" xfId="1684" builtinId="9" hidden="1"/>
    <cellStyle name="Followed Hyperlink" xfId="1685" builtinId="9" hidden="1"/>
    <cellStyle name="Followed Hyperlink" xfId="1686" builtinId="9" hidden="1"/>
    <cellStyle name="Followed Hyperlink" xfId="1687" builtinId="9" hidden="1"/>
    <cellStyle name="Followed Hyperlink" xfId="1688" builtinId="9" hidden="1"/>
    <cellStyle name="Followed Hyperlink" xfId="1689" builtinId="9" hidden="1"/>
    <cellStyle name="Followed Hyperlink" xfId="1690" builtinId="9" hidden="1"/>
    <cellStyle name="Followed Hyperlink" xfId="1691" builtinId="9" hidden="1"/>
    <cellStyle name="Followed Hyperlink" xfId="1692" builtinId="9" hidden="1"/>
    <cellStyle name="Followed Hyperlink" xfId="1693" builtinId="9" hidden="1"/>
    <cellStyle name="Followed Hyperlink" xfId="1694" builtinId="9" hidden="1"/>
    <cellStyle name="Followed Hyperlink" xfId="1695" builtinId="9" hidden="1"/>
    <cellStyle name="Followed Hyperlink" xfId="1696" builtinId="9" hidden="1"/>
    <cellStyle name="Followed Hyperlink" xfId="1697" builtinId="9" hidden="1"/>
    <cellStyle name="Followed Hyperlink" xfId="1698" builtinId="9" hidden="1"/>
    <cellStyle name="Followed Hyperlink" xfId="1699" builtinId="9" hidden="1"/>
    <cellStyle name="Followed Hyperlink" xfId="1700" builtinId="9" hidden="1"/>
    <cellStyle name="Followed Hyperlink" xfId="1701" builtinId="9" hidden="1"/>
    <cellStyle name="Followed Hyperlink" xfId="1702" builtinId="9" hidden="1"/>
    <cellStyle name="Followed Hyperlink" xfId="1703" builtinId="9" hidden="1"/>
    <cellStyle name="Followed Hyperlink" xfId="1704" builtinId="9" hidden="1"/>
    <cellStyle name="Followed Hyperlink" xfId="1705" builtinId="9" hidden="1"/>
    <cellStyle name="Followed Hyperlink" xfId="1706" builtinId="9" hidden="1"/>
    <cellStyle name="Followed Hyperlink" xfId="1707" builtinId="9" hidden="1"/>
    <cellStyle name="Followed Hyperlink" xfId="1708" builtinId="9" hidden="1"/>
    <cellStyle name="Followed Hyperlink" xfId="1709" builtinId="9" hidden="1"/>
    <cellStyle name="Followed Hyperlink" xfId="1710" builtinId="9" hidden="1"/>
    <cellStyle name="Followed Hyperlink" xfId="1711" builtinId="9" hidden="1"/>
    <cellStyle name="Followed Hyperlink" xfId="1712" builtinId="9" hidden="1"/>
    <cellStyle name="Followed Hyperlink" xfId="1713" builtinId="9" hidden="1"/>
    <cellStyle name="Followed Hyperlink" xfId="1714" builtinId="9" hidden="1"/>
    <cellStyle name="Followed Hyperlink" xfId="1715" builtinId="9" hidden="1"/>
    <cellStyle name="Followed Hyperlink" xfId="1716" builtinId="9" hidden="1"/>
    <cellStyle name="Followed Hyperlink" xfId="1717" builtinId="9" hidden="1"/>
    <cellStyle name="Followed Hyperlink" xfId="1718" builtinId="9" hidden="1"/>
    <cellStyle name="Followed Hyperlink" xfId="1719" builtinId="9" hidden="1"/>
    <cellStyle name="Followed Hyperlink" xfId="1720" builtinId="9" hidden="1"/>
    <cellStyle name="Followed Hyperlink" xfId="1721" builtinId="9" hidden="1"/>
    <cellStyle name="Followed Hyperlink" xfId="1722" builtinId="9" hidden="1"/>
    <cellStyle name="Followed Hyperlink" xfId="1723" builtinId="9" hidden="1"/>
    <cellStyle name="Followed Hyperlink" xfId="1724" builtinId="9" hidden="1"/>
    <cellStyle name="Followed Hyperlink" xfId="1725" builtinId="9" hidden="1"/>
    <cellStyle name="Followed Hyperlink" xfId="1726" builtinId="9" hidden="1"/>
    <cellStyle name="Followed Hyperlink" xfId="1727" builtinId="9" hidden="1"/>
    <cellStyle name="Followed Hyperlink" xfId="1728" builtinId="9" hidden="1"/>
    <cellStyle name="Followed Hyperlink" xfId="1729" builtinId="9" hidden="1"/>
    <cellStyle name="Followed Hyperlink" xfId="1730" builtinId="9" hidden="1"/>
    <cellStyle name="Followed Hyperlink" xfId="1731" builtinId="9" hidden="1"/>
    <cellStyle name="Followed Hyperlink" xfId="1732" builtinId="9" hidden="1"/>
    <cellStyle name="Followed Hyperlink" xfId="1733" builtinId="9" hidden="1"/>
    <cellStyle name="Followed Hyperlink" xfId="1734" builtinId="9" hidden="1"/>
    <cellStyle name="Followed Hyperlink" xfId="1735" builtinId="9" hidden="1"/>
    <cellStyle name="Followed Hyperlink" xfId="1736" builtinId="9" hidden="1"/>
    <cellStyle name="Followed Hyperlink" xfId="1737" builtinId="9" hidden="1"/>
    <cellStyle name="Followed Hyperlink" xfId="1738" builtinId="9" hidden="1"/>
    <cellStyle name="Followed Hyperlink" xfId="1739" builtinId="9" hidden="1"/>
    <cellStyle name="Followed Hyperlink" xfId="1740" builtinId="9" hidden="1"/>
    <cellStyle name="Followed Hyperlink" xfId="1741" builtinId="9" hidden="1"/>
    <cellStyle name="Followed Hyperlink" xfId="1742" builtinId="9" hidden="1"/>
    <cellStyle name="Followed Hyperlink" xfId="1743" builtinId="9" hidden="1"/>
    <cellStyle name="Followed Hyperlink" xfId="1744" builtinId="9" hidden="1"/>
    <cellStyle name="Followed Hyperlink" xfId="1745" builtinId="9" hidden="1"/>
    <cellStyle name="Followed Hyperlink" xfId="1746" builtinId="9" hidden="1"/>
    <cellStyle name="Followed Hyperlink" xfId="1747" builtinId="9" hidden="1"/>
    <cellStyle name="Followed Hyperlink" xfId="1748" builtinId="9" hidden="1"/>
    <cellStyle name="Followed Hyperlink" xfId="1749" builtinId="9" hidden="1"/>
    <cellStyle name="Followed Hyperlink" xfId="1750" builtinId="9" hidden="1"/>
    <cellStyle name="Followed Hyperlink" xfId="1751" builtinId="9" hidden="1"/>
    <cellStyle name="Followed Hyperlink" xfId="1752" builtinId="9" hidden="1"/>
    <cellStyle name="Followed Hyperlink" xfId="1753" builtinId="9" hidden="1"/>
    <cellStyle name="Followed Hyperlink" xfId="1754" builtinId="9" hidden="1"/>
    <cellStyle name="Followed Hyperlink" xfId="1755" builtinId="9" hidden="1"/>
    <cellStyle name="Followed Hyperlink" xfId="1756" builtinId="9" hidden="1"/>
    <cellStyle name="Followed Hyperlink" xfId="1757" builtinId="9" hidden="1"/>
    <cellStyle name="Followed Hyperlink" xfId="1758" builtinId="9" hidden="1"/>
    <cellStyle name="Followed Hyperlink" xfId="1759" builtinId="9" hidden="1"/>
    <cellStyle name="Followed Hyperlink" xfId="1760" builtinId="9" hidden="1"/>
    <cellStyle name="Followed Hyperlink" xfId="1761" builtinId="9" hidden="1"/>
    <cellStyle name="Followed Hyperlink" xfId="1762" builtinId="9" hidden="1"/>
    <cellStyle name="Followed Hyperlink" xfId="1763" builtinId="9" hidden="1"/>
    <cellStyle name="Followed Hyperlink" xfId="1764" builtinId="9" hidden="1"/>
    <cellStyle name="Followed Hyperlink" xfId="1765" builtinId="9" hidden="1"/>
    <cellStyle name="Followed Hyperlink" xfId="1766" builtinId="9" hidden="1"/>
    <cellStyle name="Followed Hyperlink" xfId="1767" builtinId="9" hidden="1"/>
    <cellStyle name="Followed Hyperlink" xfId="1768" builtinId="9" hidden="1"/>
    <cellStyle name="Followed Hyperlink" xfId="1769" builtinId="9" hidden="1"/>
    <cellStyle name="Followed Hyperlink" xfId="1770" builtinId="9" hidden="1"/>
    <cellStyle name="Followed Hyperlink" xfId="1771" builtinId="9" hidden="1"/>
    <cellStyle name="Followed Hyperlink" xfId="1772" builtinId="9" hidden="1"/>
    <cellStyle name="Followed Hyperlink" xfId="1773" builtinId="9" hidden="1"/>
    <cellStyle name="Followed Hyperlink" xfId="1774" builtinId="9" hidden="1"/>
    <cellStyle name="Followed Hyperlink" xfId="1775" builtinId="9" hidden="1"/>
    <cellStyle name="Followed Hyperlink" xfId="1776" builtinId="9" hidden="1"/>
    <cellStyle name="Followed Hyperlink" xfId="1777" builtinId="9" hidden="1"/>
    <cellStyle name="Followed Hyperlink" xfId="1778" builtinId="9" hidden="1"/>
    <cellStyle name="Followed Hyperlink" xfId="1779" builtinId="9" hidden="1"/>
    <cellStyle name="Followed Hyperlink" xfId="1780" builtinId="9" hidden="1"/>
    <cellStyle name="Followed Hyperlink" xfId="1781" builtinId="9" hidden="1"/>
    <cellStyle name="Followed Hyperlink" xfId="1782" builtinId="9" hidden="1"/>
    <cellStyle name="Followed Hyperlink" xfId="1783" builtinId="9" hidden="1"/>
    <cellStyle name="Followed Hyperlink" xfId="1784" builtinId="9" hidden="1"/>
    <cellStyle name="Followed Hyperlink" xfId="1785" builtinId="9" hidden="1"/>
    <cellStyle name="Followed Hyperlink" xfId="1786" builtinId="9" hidden="1"/>
    <cellStyle name="Followed Hyperlink" xfId="1787" builtinId="9" hidden="1"/>
    <cellStyle name="Followed Hyperlink" xfId="1788" builtinId="9" hidden="1"/>
    <cellStyle name="Followed Hyperlink" xfId="1789" builtinId="9" hidden="1"/>
    <cellStyle name="Followed Hyperlink" xfId="1790" builtinId="9" hidden="1"/>
    <cellStyle name="Followed Hyperlink" xfId="1791" builtinId="9" hidden="1"/>
    <cellStyle name="Followed Hyperlink" xfId="1792" builtinId="9" hidden="1"/>
    <cellStyle name="Followed Hyperlink" xfId="1793" builtinId="9" hidden="1"/>
    <cellStyle name="Followed Hyperlink" xfId="1794" builtinId="9" hidden="1"/>
    <cellStyle name="Followed Hyperlink" xfId="1795" builtinId="9" hidden="1"/>
    <cellStyle name="Followed Hyperlink" xfId="1796" builtinId="9" hidden="1"/>
    <cellStyle name="Followed Hyperlink" xfId="1797" builtinId="9" hidden="1"/>
    <cellStyle name="Followed Hyperlink" xfId="1798" builtinId="9" hidden="1"/>
    <cellStyle name="Followed Hyperlink" xfId="1799" builtinId="9" hidden="1"/>
    <cellStyle name="Followed Hyperlink" xfId="1800" builtinId="9" hidden="1"/>
    <cellStyle name="Followed Hyperlink" xfId="1801" builtinId="9" hidden="1"/>
    <cellStyle name="Followed Hyperlink" xfId="1802" builtinId="9" hidden="1"/>
    <cellStyle name="Followed Hyperlink" xfId="1803" builtinId="9" hidden="1"/>
    <cellStyle name="Followed Hyperlink" xfId="1804" builtinId="9" hidden="1"/>
    <cellStyle name="Followed Hyperlink" xfId="1805" builtinId="9" hidden="1"/>
    <cellStyle name="Followed Hyperlink" xfId="1806" builtinId="9" hidden="1"/>
    <cellStyle name="Followed Hyperlink" xfId="1807" builtinId="9" hidden="1"/>
    <cellStyle name="Followed Hyperlink" xfId="1808" builtinId="9" hidden="1"/>
    <cellStyle name="Followed Hyperlink" xfId="1809" builtinId="9" hidden="1"/>
    <cellStyle name="Followed Hyperlink" xfId="1810" builtinId="9" hidden="1"/>
    <cellStyle name="Followed Hyperlink" xfId="1811" builtinId="9" hidden="1"/>
    <cellStyle name="Followed Hyperlink" xfId="1812" builtinId="9" hidden="1"/>
    <cellStyle name="Followed Hyperlink" xfId="1813" builtinId="9" hidden="1"/>
    <cellStyle name="Followed Hyperlink" xfId="1814" builtinId="9" hidden="1"/>
    <cellStyle name="Followed Hyperlink" xfId="1815" builtinId="9" hidden="1"/>
    <cellStyle name="Followed Hyperlink 2" xfId="1824" hidden="1"/>
    <cellStyle name="Followed Hyperlink 2" xfId="1825" hidden="1"/>
    <cellStyle name="Followed Hyperlink 2" xfId="1826" hidden="1"/>
    <cellStyle name="Followed Hyperlink 2" xfId="1827" hidden="1"/>
    <cellStyle name="Followed Hyperlink 2" xfId="1828" hidden="1"/>
    <cellStyle name="Followed Hyperlink 2" xfId="1829" hidden="1"/>
    <cellStyle name="Followed Hyperlink 2" xfId="1830" hidden="1"/>
    <cellStyle name="Followed Hyperlink 2" xfId="1831" hidden="1"/>
    <cellStyle name="Followed Hyperlink 2" xfId="1832" hidden="1"/>
    <cellStyle name="Followed Hyperlink 2" xfId="1833" hidden="1"/>
    <cellStyle name="Followed Hyperlink 2" xfId="1834" hidden="1"/>
    <cellStyle name="Followed Hyperlink 2" xfId="1835" hidden="1"/>
    <cellStyle name="Followed Hyperlink 2" xfId="1836" hidden="1"/>
    <cellStyle name="Followed Hyperlink 2" xfId="1837" hidden="1"/>
    <cellStyle name="Followed Hyperlink 2" xfId="1838" hidden="1"/>
    <cellStyle name="Followed Hyperlink 2" xfId="1839" hidden="1"/>
    <cellStyle name="Followed Hyperlink 2" xfId="1840" hidden="1"/>
    <cellStyle name="Followed Hyperlink 2" xfId="1841" hidden="1"/>
    <cellStyle name="Followed Hyperlink 2" xfId="1842" hidden="1"/>
    <cellStyle name="Followed Hyperlink 2" xfId="1843" hidden="1"/>
    <cellStyle name="Followed Hyperlink 2" xfId="1844" hidden="1"/>
    <cellStyle name="Followed Hyperlink 2" xfId="1845" hidden="1"/>
    <cellStyle name="Followed Hyperlink 2" xfId="1846" hidden="1"/>
    <cellStyle name="Followed Hyperlink 2" xfId="1847" hidden="1"/>
    <cellStyle name="Followed Hyperlink 2" xfId="1848" hidden="1"/>
    <cellStyle name="Followed Hyperlink 2" xfId="1849" hidden="1"/>
    <cellStyle name="Followed Hyperlink 2" xfId="1850" hidden="1"/>
    <cellStyle name="Followed Hyperlink 2" xfId="1851" hidden="1"/>
    <cellStyle name="Followed Hyperlink 2" xfId="1852" hidden="1"/>
    <cellStyle name="Followed Hyperlink 2" xfId="1853" hidden="1"/>
    <cellStyle name="Followed Hyperlink 2" xfId="1854" hidden="1"/>
    <cellStyle name="Followed Hyperlink 2" xfId="1855" hidden="1"/>
    <cellStyle name="Followed Hyperlink 2" xfId="1856" hidden="1"/>
    <cellStyle name="Followed Hyperlink 2" xfId="1857" hidden="1"/>
    <cellStyle name="Followed Hyperlink 2" xfId="1858" hidden="1"/>
    <cellStyle name="Followed Hyperlink 2" xfId="1859" hidden="1"/>
    <cellStyle name="Followed Hyperlink 2" xfId="1860" hidden="1"/>
    <cellStyle name="Followed Hyperlink 2" xfId="1861" hidden="1"/>
    <cellStyle name="Followed Hyperlink 2" xfId="1862" hidden="1"/>
    <cellStyle name="Followed Hyperlink 2" xfId="1863" hidden="1"/>
    <cellStyle name="Followed Hyperlink 2" xfId="1864" hidden="1"/>
    <cellStyle name="Followed Hyperlink 2" xfId="1865" hidden="1"/>
    <cellStyle name="Followed Hyperlink 2" xfId="1866" hidden="1"/>
    <cellStyle name="Followed Hyperlink 2" xfId="1867" hidden="1"/>
    <cellStyle name="Followed Hyperlink 2" xfId="1868" hidden="1"/>
    <cellStyle name="Followed Hyperlink 2" xfId="1869" hidden="1"/>
    <cellStyle name="Followed Hyperlink 2" xfId="1870" hidden="1"/>
    <cellStyle name="Followed Hyperlink 2" xfId="1871" hidden="1"/>
    <cellStyle name="Followed Hyperlink 2" xfId="1872" hidden="1"/>
    <cellStyle name="Followed Hyperlink 2" xfId="1873" hidden="1"/>
    <cellStyle name="Followed Hyperlink 2" xfId="1874" hidden="1"/>
    <cellStyle name="Followed Hyperlink 2" xfId="1875" hidden="1"/>
    <cellStyle name="Followed Hyperlink 2" xfId="1876" hidden="1"/>
    <cellStyle name="Followed Hyperlink 2" xfId="1877" hidden="1"/>
    <cellStyle name="Followed Hyperlink 2" xfId="1878" hidden="1"/>
    <cellStyle name="Followed Hyperlink 2" xfId="1879" hidden="1"/>
    <cellStyle name="Followed Hyperlink 2" xfId="1880" hidden="1"/>
    <cellStyle name="Followed Hyperlink 2" xfId="1881" hidden="1"/>
    <cellStyle name="Followed Hyperlink 2" xfId="1882" hidden="1"/>
    <cellStyle name="Followed Hyperlink 2" xfId="1883" hidden="1"/>
    <cellStyle name="Followed Hyperlink 2" xfId="1884" hidden="1"/>
    <cellStyle name="Followed Hyperlink 2" xfId="1885" hidden="1"/>
    <cellStyle name="Followed Hyperlink 2" xfId="1886" hidden="1"/>
    <cellStyle name="Followed Hyperlink 2" xfId="1887" hidden="1"/>
    <cellStyle name="Followed Hyperlink 2" xfId="1888" hidden="1"/>
    <cellStyle name="Followed Hyperlink 2" xfId="1889" hidden="1"/>
    <cellStyle name="Followed Hyperlink 2" xfId="1890" hidden="1"/>
    <cellStyle name="Followed Hyperlink 2" xfId="1891" hidden="1"/>
    <cellStyle name="Followed Hyperlink 2" xfId="1892" hidden="1"/>
    <cellStyle name="Followed Hyperlink 2" xfId="1893" hidden="1"/>
    <cellStyle name="Followed Hyperlink 2" xfId="1894" hidden="1"/>
    <cellStyle name="Followed Hyperlink 2" xfId="1895" hidden="1"/>
    <cellStyle name="Followed Hyperlink 2" xfId="1896" hidden="1"/>
    <cellStyle name="Followed Hyperlink 2" xfId="1897" hidden="1"/>
    <cellStyle name="Followed Hyperlink 2" xfId="1898" hidden="1"/>
    <cellStyle name="Followed Hyperlink 2" xfId="1899" hidden="1"/>
    <cellStyle name="Followed Hyperlink 2" xfId="1900" hidden="1"/>
    <cellStyle name="Followed Hyperlink 2" xfId="1901" hidden="1"/>
    <cellStyle name="Followed Hyperlink 2" xfId="1902" hidden="1"/>
    <cellStyle name="Followed Hyperlink 2" xfId="1903" hidden="1"/>
    <cellStyle name="Followed Hyperlink 2" xfId="1904" hidden="1"/>
    <cellStyle name="Followed Hyperlink 2" xfId="1905" hidden="1"/>
    <cellStyle name="Followed Hyperlink 2" xfId="1906" hidden="1"/>
    <cellStyle name="Followed Hyperlink 2" xfId="1907" hidden="1"/>
    <cellStyle name="Followed Hyperlink 2" xfId="1908" hidden="1"/>
    <cellStyle name="Followed Hyperlink 2" xfId="1909" hidden="1"/>
    <cellStyle name="Followed Hyperlink 2" xfId="1910" hidden="1"/>
    <cellStyle name="Followed Hyperlink 2" xfId="1911" hidden="1"/>
    <cellStyle name="Followed Hyperlink 2" xfId="1912" hidden="1"/>
    <cellStyle name="Followed Hyperlink 2" xfId="1913" hidden="1"/>
    <cellStyle name="Followed Hyperlink 2" xfId="1914" hidden="1"/>
    <cellStyle name="Followed Hyperlink 2" xfId="1915" hidden="1"/>
    <cellStyle name="Followed Hyperlink 2" xfId="1916" hidden="1"/>
    <cellStyle name="Followed Hyperlink 2" xfId="1917" hidden="1"/>
    <cellStyle name="Followed Hyperlink 2" xfId="1918" hidden="1"/>
    <cellStyle name="Followed Hyperlink 2" xfId="1919" hidden="1"/>
    <cellStyle name="Followed Hyperlink 2" xfId="1920" hidden="1"/>
    <cellStyle name="Followed Hyperlink 2" xfId="1921" hidden="1"/>
    <cellStyle name="Followed Hyperlink 2" xfId="1922" hidden="1"/>
    <cellStyle name="Followed Hyperlink 2" xfId="1923" hidden="1"/>
    <cellStyle name="Followed Hyperlink 2" xfId="1924" hidden="1"/>
    <cellStyle name="Followed Hyperlink 2" xfId="1925" hidden="1"/>
    <cellStyle name="Followed Hyperlink 2" xfId="1926" hidden="1"/>
    <cellStyle name="Followed Hyperlink 2" xfId="1927" hidden="1"/>
    <cellStyle name="Followed Hyperlink 2" xfId="1928" hidden="1"/>
    <cellStyle name="Followed Hyperlink 2" xfId="1929" hidden="1"/>
    <cellStyle name="Followed Hyperlink 2" xfId="1930" hidden="1"/>
    <cellStyle name="Followed Hyperlink 2" xfId="1931" hidden="1"/>
    <cellStyle name="Followed Hyperlink 2" xfId="1932" hidden="1"/>
    <cellStyle name="Followed Hyperlink 2" xfId="1933" hidden="1"/>
    <cellStyle name="Followed Hyperlink 2" xfId="1934" hidden="1"/>
    <cellStyle name="Followed Hyperlink 2" xfId="1935" hidden="1"/>
    <cellStyle name="Followed Hyperlink 2" xfId="1936" hidden="1"/>
    <cellStyle name="Followed Hyperlink 2" xfId="1937" hidden="1"/>
    <cellStyle name="Followed Hyperlink 2" xfId="1938" hidden="1"/>
    <cellStyle name="Followed Hyperlink 2" xfId="1939" hidden="1"/>
    <cellStyle name="Followed Hyperlink 2" xfId="1940" hidden="1"/>
    <cellStyle name="Followed Hyperlink 2" xfId="1941" hidden="1"/>
    <cellStyle name="Followed Hyperlink 2" xfId="1942" hidden="1"/>
    <cellStyle name="Followed Hyperlink 2" xfId="1943" hidden="1"/>
    <cellStyle name="Followed Hyperlink 2" xfId="1944" hidden="1"/>
    <cellStyle name="Followed Hyperlink 2" xfId="1945" hidden="1"/>
    <cellStyle name="Followed Hyperlink 2" xfId="1946" hidden="1"/>
    <cellStyle name="Followed Hyperlink 2" xfId="1947" hidden="1"/>
    <cellStyle name="Followed Hyperlink 2" xfId="1948" hidden="1"/>
    <cellStyle name="Followed Hyperlink 2" xfId="1949" hidden="1"/>
    <cellStyle name="Followed Hyperlink 2" xfId="1950" hidden="1"/>
    <cellStyle name="Followed Hyperlink 2" xfId="1951" hidden="1"/>
    <cellStyle name="Followed Hyperlink 2" xfId="1952" hidden="1"/>
    <cellStyle name="Followed Hyperlink 2" xfId="1953" hidden="1"/>
    <cellStyle name="Followed Hyperlink 2" xfId="1954" hidden="1"/>
    <cellStyle name="Followed Hyperlink 2" xfId="1955" hidden="1"/>
    <cellStyle name="Followed Hyperlink 2" xfId="1956" hidden="1"/>
    <cellStyle name="Followed Hyperlink 2" xfId="1957" hidden="1"/>
    <cellStyle name="Followed Hyperlink 2" xfId="1958" hidden="1"/>
    <cellStyle name="Followed Hyperlink 2" xfId="1959" hidden="1"/>
    <cellStyle name="Followed Hyperlink 2" xfId="1960" hidden="1"/>
    <cellStyle name="Followed Hyperlink 2" xfId="1961" hidden="1"/>
    <cellStyle name="Followed Hyperlink 2" xfId="1962" hidden="1"/>
    <cellStyle name="Followed Hyperlink 2" xfId="1963" hidden="1"/>
    <cellStyle name="Followed Hyperlink 2" xfId="1964" hidden="1"/>
    <cellStyle name="Followed Hyperlink 2" xfId="1965" hidden="1"/>
    <cellStyle name="Followed Hyperlink 2" xfId="1966" hidden="1"/>
    <cellStyle name="Followed Hyperlink 2" xfId="1967" hidden="1"/>
    <cellStyle name="Followed Hyperlink 2" xfId="1968" hidden="1"/>
    <cellStyle name="Followed Hyperlink 2" xfId="1969" hidden="1"/>
    <cellStyle name="Followed Hyperlink 2" xfId="1970" hidden="1"/>
    <cellStyle name="Followed Hyperlink 2" xfId="1971" hidden="1"/>
    <cellStyle name="Followed Hyperlink 2" xfId="1972" hidden="1"/>
    <cellStyle name="Followed Hyperlink 2" xfId="1973" hidden="1"/>
    <cellStyle name="Followed Hyperlink 2" xfId="1974" hidden="1"/>
    <cellStyle name="Followed Hyperlink 2" xfId="1975" hidden="1"/>
    <cellStyle name="Followed Hyperlink 2" xfId="1976" hidden="1"/>
    <cellStyle name="Followed Hyperlink 2" xfId="1977" hidden="1"/>
    <cellStyle name="Followed Hyperlink 2" xfId="1978" hidden="1"/>
    <cellStyle name="Followed Hyperlink 2" xfId="1979" hidden="1"/>
    <cellStyle name="Followed Hyperlink 2" xfId="1980" hidden="1"/>
    <cellStyle name="Followed Hyperlink 2" xfId="1981" hidden="1"/>
    <cellStyle name="Followed Hyperlink 2" xfId="1982" hidden="1"/>
    <cellStyle name="Followed Hyperlink 2" xfId="1983" hidden="1"/>
    <cellStyle name="Followed Hyperlink 2" xfId="1984" hidden="1"/>
    <cellStyle name="Followed Hyperlink 2" xfId="1985" hidden="1"/>
    <cellStyle name="Followed Hyperlink 2" xfId="1986" hidden="1"/>
    <cellStyle name="Followed Hyperlink 2" xfId="1987" hidden="1"/>
    <cellStyle name="Followed Hyperlink 2" xfId="1988" hidden="1"/>
    <cellStyle name="Followed Hyperlink 2" xfId="1989" hidden="1"/>
    <cellStyle name="Followed Hyperlink 2" xfId="1990" hidden="1"/>
    <cellStyle name="Followed Hyperlink 2" xfId="1991" hidden="1"/>
    <cellStyle name="Followed Hyperlink 2" xfId="1992" hidden="1"/>
    <cellStyle name="Followed Hyperlink 2" xfId="1993" hidden="1"/>
    <cellStyle name="Followed Hyperlink 2" xfId="1994" hidden="1"/>
    <cellStyle name="Followed Hyperlink 2" xfId="1995" hidden="1"/>
    <cellStyle name="Followed Hyperlink 2" xfId="1996" hidden="1"/>
    <cellStyle name="Followed Hyperlink 2" xfId="1997" hidden="1"/>
    <cellStyle name="Followed Hyperlink 2" xfId="1998" hidden="1"/>
    <cellStyle name="Followed Hyperlink 2" xfId="1999" hidden="1"/>
    <cellStyle name="Followed Hyperlink 2" xfId="2000" hidden="1"/>
    <cellStyle name="Followed Hyperlink 2" xfId="2001" hidden="1"/>
    <cellStyle name="Followed Hyperlink 2" xfId="2002" hidden="1"/>
    <cellStyle name="Followed Hyperlink 2" xfId="2003" hidden="1"/>
    <cellStyle name="Followed Hyperlink 2" xfId="2004" hidden="1"/>
    <cellStyle name="Followed Hyperlink 2" xfId="2005" hidden="1"/>
    <cellStyle name="Followed Hyperlink 2" xfId="2006" hidden="1"/>
    <cellStyle name="Followed Hyperlink 2" xfId="2007" hidden="1"/>
    <cellStyle name="Followed Hyperlink 2" xfId="2008" hidden="1"/>
    <cellStyle name="Followed Hyperlink 2" xfId="2009" hidden="1"/>
    <cellStyle name="Followed Hyperlink 2" xfId="2011" hidden="1"/>
    <cellStyle name="Followed Hyperlink 2" xfId="2012" hidden="1"/>
    <cellStyle name="Followed Hyperlink 2" xfId="2013" hidden="1"/>
    <cellStyle name="Followed Hyperlink 2" xfId="2014" hidden="1"/>
    <cellStyle name="Followed Hyperlink 2" xfId="2015" hidden="1"/>
    <cellStyle name="Followed Hyperlink 2" xfId="2016" hidden="1"/>
    <cellStyle name="Followed Hyperlink 2" xfId="2017" hidden="1"/>
    <cellStyle name="Followed Hyperlink 2" xfId="2018" hidden="1"/>
    <cellStyle name="Followed Hyperlink 2" xfId="2019" hidden="1"/>
    <cellStyle name="Followed Hyperlink 2" xfId="2020" hidden="1"/>
    <cellStyle name="Followed Hyperlink 2" xfId="2021" hidden="1"/>
    <cellStyle name="Followed Hyperlink 2" xfId="2022" hidden="1"/>
    <cellStyle name="Followed Hyperlink 2" xfId="2023" hidden="1"/>
    <cellStyle name="Followed Hyperlink 2" xfId="2024" hidden="1"/>
    <cellStyle name="Followed Hyperlink 2" xfId="2025" hidden="1"/>
    <cellStyle name="Followed Hyperlink 2" xfId="2026" hidden="1"/>
    <cellStyle name="Followed Hyperlink 2" xfId="2027" hidden="1"/>
    <cellStyle name="Followed Hyperlink 2" xfId="2028" hidden="1"/>
    <cellStyle name="Followed Hyperlink 2" xfId="2029" hidden="1"/>
    <cellStyle name="Followed Hyperlink 2" xfId="2030" hidden="1"/>
    <cellStyle name="Followed Hyperlink 2" xfId="2031" hidden="1"/>
    <cellStyle name="Followed Hyperlink 2" xfId="2032" hidden="1"/>
    <cellStyle name="Followed Hyperlink 2" xfId="2033" hidden="1"/>
    <cellStyle name="Followed Hyperlink 2" xfId="2034" hidden="1"/>
    <cellStyle name="Followed Hyperlink 2" xfId="2035" hidden="1"/>
    <cellStyle name="Followed Hyperlink 2" xfId="2036" hidden="1"/>
    <cellStyle name="Followed Hyperlink 2" xfId="2037" hidden="1"/>
    <cellStyle name="Followed Hyperlink 2" xfId="2038" hidden="1"/>
    <cellStyle name="Followed Hyperlink 2" xfId="2039" hidden="1"/>
    <cellStyle name="Followed Hyperlink 2" xfId="2040" hidden="1"/>
    <cellStyle name="Followed Hyperlink 2" xfId="2041" hidden="1"/>
    <cellStyle name="Followed Hyperlink 2" xfId="2042" hidden="1"/>
    <cellStyle name="Followed Hyperlink 2" xfId="2043" hidden="1"/>
    <cellStyle name="Followed Hyperlink 2" xfId="2044" hidden="1"/>
    <cellStyle name="Followed Hyperlink 2" xfId="2045" hidden="1"/>
    <cellStyle name="Followed Hyperlink 2" xfId="2046" hidden="1"/>
    <cellStyle name="Followed Hyperlink 2" xfId="2047" hidden="1"/>
    <cellStyle name="Followed Hyperlink 2" xfId="2048" hidden="1"/>
    <cellStyle name="Followed Hyperlink 2" xfId="2049" hidden="1"/>
    <cellStyle name="Followed Hyperlink 2" xfId="2050" hidden="1"/>
    <cellStyle name="Followed Hyperlink 2" xfId="2051" hidden="1"/>
    <cellStyle name="Followed Hyperlink 2" xfId="2052" hidden="1"/>
    <cellStyle name="Followed Hyperlink 2" xfId="2053" hidden="1"/>
    <cellStyle name="Followed Hyperlink 2" xfId="2054" hidden="1"/>
    <cellStyle name="Followed Hyperlink 2" xfId="2055" hidden="1"/>
    <cellStyle name="Followed Hyperlink 2" xfId="2056" hidden="1"/>
    <cellStyle name="Followed Hyperlink 2" xfId="2057" hidden="1"/>
    <cellStyle name="Followed Hyperlink 2" xfId="2058" hidden="1"/>
    <cellStyle name="Followed Hyperlink 2" xfId="2059" hidden="1"/>
    <cellStyle name="Followed Hyperlink 2" xfId="2060" hidden="1"/>
    <cellStyle name="Followed Hyperlink 2" xfId="2061" hidden="1"/>
    <cellStyle name="Followed Hyperlink 2" xfId="2062" hidden="1"/>
    <cellStyle name="Followed Hyperlink 2" xfId="2063" hidden="1"/>
    <cellStyle name="Followed Hyperlink 2" xfId="2064" hidden="1"/>
    <cellStyle name="Followed Hyperlink 2" xfId="2065" hidden="1"/>
    <cellStyle name="Followed Hyperlink 2" xfId="2066" hidden="1"/>
    <cellStyle name="Followed Hyperlink 2" xfId="2067" hidden="1"/>
    <cellStyle name="Followed Hyperlink 2" xfId="2068" hidden="1"/>
    <cellStyle name="Followed Hyperlink 2" xfId="2069" hidden="1"/>
    <cellStyle name="Followed Hyperlink 2" xfId="2070" hidden="1"/>
    <cellStyle name="Followed Hyperlink 2" xfId="2071" hidden="1"/>
    <cellStyle name="Followed Hyperlink 2" xfId="2072" hidden="1"/>
    <cellStyle name="Followed Hyperlink 2" xfId="2074" hidden="1"/>
    <cellStyle name="Followed Hyperlink 2" xfId="2075" hidden="1"/>
    <cellStyle name="Followed Hyperlink 2" xfId="2076" hidden="1"/>
    <cellStyle name="Followed Hyperlink 2" xfId="2077" hidden="1"/>
    <cellStyle name="Followed Hyperlink 2" xfId="2078" hidden="1"/>
    <cellStyle name="Followed Hyperlink 2" xfId="2079" hidden="1"/>
    <cellStyle name="Followed Hyperlink 2" xfId="2080" hidden="1"/>
    <cellStyle name="Followed Hyperlink 2" xfId="2081" hidden="1"/>
    <cellStyle name="Followed Hyperlink 2" xfId="2082" hidden="1"/>
    <cellStyle name="Followed Hyperlink 2" xfId="2083" hidden="1"/>
    <cellStyle name="Followed Hyperlink 2" xfId="2084" hidden="1"/>
    <cellStyle name="Followed Hyperlink 2" xfId="2085" hidden="1"/>
    <cellStyle name="Followed Hyperlink 2" xfId="2086" hidden="1"/>
    <cellStyle name="Followed Hyperlink 2" xfId="2087" hidden="1"/>
    <cellStyle name="Followed Hyperlink 2" xfId="2088" hidden="1"/>
    <cellStyle name="Followed Hyperlink 2" xfId="2089" hidden="1"/>
    <cellStyle name="Followed Hyperlink 2" xfId="2090" hidden="1"/>
    <cellStyle name="Followed Hyperlink 2" xfId="2091" hidden="1"/>
    <cellStyle name="Followed Hyperlink 2" xfId="2092" hidden="1"/>
    <cellStyle name="Followed Hyperlink 2" xfId="2093" hidden="1"/>
    <cellStyle name="Followed Hyperlink 2" xfId="2094" hidden="1"/>
    <cellStyle name="Followed Hyperlink 2" xfId="2095" hidden="1"/>
    <cellStyle name="Followed Hyperlink 2" xfId="2096" hidden="1"/>
    <cellStyle name="Followed Hyperlink 2" xfId="2097" hidden="1"/>
    <cellStyle name="Followed Hyperlink 2" xfId="2098" hidden="1"/>
    <cellStyle name="Followed Hyperlink 2" xfId="2099" hidden="1"/>
    <cellStyle name="Followed Hyperlink 2" xfId="2100" hidden="1"/>
    <cellStyle name="Followed Hyperlink 2" xfId="2101" hidden="1"/>
    <cellStyle name="Followed Hyperlink 2" xfId="2102" hidden="1"/>
    <cellStyle name="Followed Hyperlink 2" xfId="2103" hidden="1"/>
    <cellStyle name="Followed Hyperlink 2" xfId="2104" hidden="1"/>
    <cellStyle name="Followed Hyperlink 2" xfId="2105" hidden="1"/>
    <cellStyle name="Followed Hyperlink 2" xfId="2106" hidden="1"/>
    <cellStyle name="Followed Hyperlink 2" xfId="2107" hidden="1"/>
    <cellStyle name="Followed Hyperlink 2" xfId="2108" hidden="1"/>
    <cellStyle name="Followed Hyperlink 2" xfId="2109" hidden="1"/>
    <cellStyle name="Followed Hyperlink 2" xfId="2110" hidden="1"/>
    <cellStyle name="Followed Hyperlink 2" xfId="2111" hidden="1"/>
    <cellStyle name="Followed Hyperlink 2" xfId="2112" hidden="1"/>
    <cellStyle name="Followed Hyperlink 2" xfId="2113" hidden="1"/>
    <cellStyle name="Followed Hyperlink 2" xfId="2114" hidden="1"/>
    <cellStyle name="Followed Hyperlink 2" xfId="2115" hidden="1"/>
    <cellStyle name="Followed Hyperlink 2" xfId="2116" hidden="1"/>
    <cellStyle name="Followed Hyperlink 2" xfId="2117" hidden="1"/>
    <cellStyle name="Followed Hyperlink 2" xfId="2118" hidden="1"/>
    <cellStyle name="Followed Hyperlink 2" xfId="2119" hidden="1"/>
    <cellStyle name="Followed Hyperlink 2" xfId="2120" hidden="1"/>
    <cellStyle name="Followed Hyperlink 2" xfId="2121" hidden="1"/>
    <cellStyle name="Followed Hyperlink 2" xfId="2122" hidden="1"/>
    <cellStyle name="Followed Hyperlink 2" xfId="2123" hidden="1"/>
    <cellStyle name="Followed Hyperlink 2" xfId="2124" hidden="1"/>
    <cellStyle name="Followed Hyperlink 2" xfId="2125" hidden="1"/>
    <cellStyle name="Followed Hyperlink 2" xfId="2126" hidden="1"/>
    <cellStyle name="Followed Hyperlink 2" xfId="2127" hidden="1"/>
    <cellStyle name="Followed Hyperlink 2" xfId="2128" hidden="1"/>
    <cellStyle name="Followed Hyperlink 2" xfId="2129" hidden="1"/>
    <cellStyle name="Followed Hyperlink 2" xfId="2130" hidden="1"/>
    <cellStyle name="Followed Hyperlink 2" xfId="2131" hidden="1"/>
    <cellStyle name="Followed Hyperlink 2" xfId="2132" hidden="1"/>
    <cellStyle name="Followed Hyperlink 2" xfId="2133" hidden="1"/>
    <cellStyle name="Followed Hyperlink 2" xfId="2134" hidden="1"/>
    <cellStyle name="Followed Hyperlink 2" xfId="2135" hidden="1"/>
    <cellStyle name="Followed Hyperlink 2" xfId="2137" hidden="1"/>
    <cellStyle name="Followed Hyperlink 2" xfId="2138" hidden="1"/>
    <cellStyle name="Followed Hyperlink 2" xfId="2139" hidden="1"/>
    <cellStyle name="Followed Hyperlink 2" xfId="2140" hidden="1"/>
    <cellStyle name="Followed Hyperlink 2" xfId="2141" hidden="1"/>
    <cellStyle name="Followed Hyperlink 2" xfId="2142" hidden="1"/>
    <cellStyle name="Followed Hyperlink 2" xfId="2143" hidden="1"/>
    <cellStyle name="Followed Hyperlink 2" xfId="2144" hidden="1"/>
    <cellStyle name="Followed Hyperlink 2" xfId="2145" hidden="1"/>
    <cellStyle name="Followed Hyperlink 2" xfId="2146" hidden="1"/>
    <cellStyle name="Followed Hyperlink 2" xfId="2147" hidden="1"/>
    <cellStyle name="Followed Hyperlink 2" xfId="2148" hidden="1"/>
    <cellStyle name="Followed Hyperlink 2" xfId="2149" hidden="1"/>
    <cellStyle name="Followed Hyperlink 2" xfId="2150" hidden="1"/>
    <cellStyle name="Followed Hyperlink 2" xfId="2151" hidden="1"/>
    <cellStyle name="Followed Hyperlink 2" xfId="2152" hidden="1"/>
    <cellStyle name="Followed Hyperlink 2" xfId="2153" hidden="1"/>
    <cellStyle name="Followed Hyperlink 2" xfId="2154" hidden="1"/>
    <cellStyle name="Followed Hyperlink 2" xfId="2155" hidden="1"/>
    <cellStyle name="Followed Hyperlink 2" xfId="2156" hidden="1"/>
    <cellStyle name="Followed Hyperlink 2" xfId="2157" hidden="1"/>
    <cellStyle name="Followed Hyperlink 2" xfId="2158" hidden="1"/>
    <cellStyle name="Followed Hyperlink 2" xfId="2159" hidden="1"/>
    <cellStyle name="Followed Hyperlink 2" xfId="2160" hidden="1"/>
    <cellStyle name="Followed Hyperlink 2" xfId="2161" hidden="1"/>
    <cellStyle name="Followed Hyperlink 2" xfId="2162" hidden="1"/>
    <cellStyle name="Followed Hyperlink 2" xfId="2163" hidden="1"/>
    <cellStyle name="Followed Hyperlink 2" xfId="2164" hidden="1"/>
    <cellStyle name="Followed Hyperlink 2" xfId="2165" hidden="1"/>
    <cellStyle name="Followed Hyperlink 2" xfId="2166" hidden="1"/>
    <cellStyle name="Followed Hyperlink 2" xfId="2167" hidden="1"/>
    <cellStyle name="Followed Hyperlink 2" xfId="2168" hidden="1"/>
    <cellStyle name="Followed Hyperlink 2" xfId="2169" hidden="1"/>
    <cellStyle name="Followed Hyperlink 2" xfId="2170" hidden="1"/>
    <cellStyle name="Followed Hyperlink 2" xfId="2171" hidden="1"/>
    <cellStyle name="Followed Hyperlink 2" xfId="2172" hidden="1"/>
    <cellStyle name="Followed Hyperlink 2" xfId="2173" hidden="1"/>
    <cellStyle name="Followed Hyperlink 2" xfId="2174" hidden="1"/>
    <cellStyle name="Followed Hyperlink 2" xfId="2175" hidden="1"/>
    <cellStyle name="Followed Hyperlink 2" xfId="2176" hidden="1"/>
    <cellStyle name="Followed Hyperlink 2" xfId="2177" hidden="1"/>
    <cellStyle name="Followed Hyperlink 2" xfId="2178" hidden="1"/>
    <cellStyle name="Followed Hyperlink 2" xfId="2179" hidden="1"/>
    <cellStyle name="Followed Hyperlink 2" xfId="2180" hidden="1"/>
    <cellStyle name="Followed Hyperlink 2" xfId="2181" hidden="1"/>
    <cellStyle name="Followed Hyperlink 2" xfId="2182" hidden="1"/>
    <cellStyle name="Followed Hyperlink 2" xfId="2183" hidden="1"/>
    <cellStyle name="Followed Hyperlink 2" xfId="2184" hidden="1"/>
    <cellStyle name="Followed Hyperlink 2" xfId="2185" hidden="1"/>
    <cellStyle name="Followed Hyperlink 2" xfId="2186" hidden="1"/>
    <cellStyle name="Followed Hyperlink 2" xfId="2187" hidden="1"/>
    <cellStyle name="Followed Hyperlink 2" xfId="2188" hidden="1"/>
    <cellStyle name="Followed Hyperlink 2" xfId="2189" hidden="1"/>
    <cellStyle name="Followed Hyperlink 2" xfId="2190" hidden="1"/>
    <cellStyle name="Followed Hyperlink 2" xfId="2191" hidden="1"/>
    <cellStyle name="Followed Hyperlink 2" xfId="2192" hidden="1"/>
    <cellStyle name="Followed Hyperlink 2" xfId="2193" hidden="1"/>
    <cellStyle name="Followed Hyperlink 2" xfId="2194" hidden="1"/>
    <cellStyle name="Followed Hyperlink 2" xfId="2195" hidden="1"/>
    <cellStyle name="Followed Hyperlink 2" xfId="2196" hidden="1"/>
    <cellStyle name="Followed Hyperlink 2" xfId="2197" hidden="1"/>
    <cellStyle name="Followed Hyperlink 2" xfId="2198" hidden="1"/>
    <cellStyle name="Followed Hyperlink 2" xfId="2201" hidden="1"/>
    <cellStyle name="Followed Hyperlink 2" xfId="2202" hidden="1"/>
    <cellStyle name="Followed Hyperlink 2" xfId="2203" hidden="1"/>
    <cellStyle name="Followed Hyperlink 2" xfId="2204" hidden="1"/>
    <cellStyle name="Followed Hyperlink 2" xfId="2205" hidden="1"/>
    <cellStyle name="Followed Hyperlink 2" xfId="2206" hidden="1"/>
    <cellStyle name="Followed Hyperlink 2" xfId="2207" hidden="1"/>
    <cellStyle name="Followed Hyperlink 2" xfId="2208" hidden="1"/>
    <cellStyle name="Followed Hyperlink 2" xfId="2209" hidden="1"/>
    <cellStyle name="Followed Hyperlink 2" xfId="2210" hidden="1"/>
    <cellStyle name="Followed Hyperlink 2" xfId="2211" hidden="1"/>
    <cellStyle name="Followed Hyperlink 2" xfId="2212" hidden="1"/>
    <cellStyle name="Followed Hyperlink 2" xfId="2213" hidden="1"/>
    <cellStyle name="Followed Hyperlink 2" xfId="2214" hidden="1"/>
    <cellStyle name="Followed Hyperlink 2" xfId="2215" hidden="1"/>
    <cellStyle name="Followed Hyperlink 2" xfId="2216" hidden="1"/>
    <cellStyle name="Followed Hyperlink 2" xfId="2217" hidden="1"/>
    <cellStyle name="Followed Hyperlink 2" xfId="2218" hidden="1"/>
    <cellStyle name="Followed Hyperlink 2" xfId="2219" hidden="1"/>
    <cellStyle name="Followed Hyperlink 2" xfId="2220" hidden="1"/>
    <cellStyle name="Followed Hyperlink 2" xfId="2221" hidden="1"/>
    <cellStyle name="Followed Hyperlink 2" xfId="2222" hidden="1"/>
    <cellStyle name="Followed Hyperlink 2" xfId="2223" hidden="1"/>
    <cellStyle name="Followed Hyperlink 2" xfId="2224" hidden="1"/>
    <cellStyle name="Followed Hyperlink 2" xfId="2225" hidden="1"/>
    <cellStyle name="Followed Hyperlink 2" xfId="2226" hidden="1"/>
    <cellStyle name="Followed Hyperlink 2" xfId="2227" hidden="1"/>
    <cellStyle name="Followed Hyperlink 2" xfId="2228" hidden="1"/>
    <cellStyle name="Followed Hyperlink 2" xfId="2229" hidden="1"/>
    <cellStyle name="Followed Hyperlink 2" xfId="2230" hidden="1"/>
    <cellStyle name="Followed Hyperlink 2" xfId="2231" hidden="1"/>
    <cellStyle name="Followed Hyperlink 2" xfId="2232" hidden="1"/>
    <cellStyle name="Followed Hyperlink 2" xfId="2233" hidden="1"/>
    <cellStyle name="Followed Hyperlink 2" xfId="2234" hidden="1"/>
    <cellStyle name="Followed Hyperlink 2" xfId="2235" hidden="1"/>
    <cellStyle name="Followed Hyperlink 2" xfId="2236" hidden="1"/>
    <cellStyle name="Followed Hyperlink 2" xfId="2237" hidden="1"/>
    <cellStyle name="Followed Hyperlink 2" xfId="2238" hidden="1"/>
    <cellStyle name="Followed Hyperlink 2" xfId="2239" hidden="1"/>
    <cellStyle name="Followed Hyperlink 2" xfId="2240" hidden="1"/>
    <cellStyle name="Followed Hyperlink 2" xfId="2241" hidden="1"/>
    <cellStyle name="Followed Hyperlink 2" xfId="2242" hidden="1"/>
    <cellStyle name="Followed Hyperlink 2" xfId="2243" hidden="1"/>
    <cellStyle name="Followed Hyperlink 2" xfId="2244" hidden="1"/>
    <cellStyle name="Followed Hyperlink 2" xfId="2245" hidden="1"/>
    <cellStyle name="Followed Hyperlink 2" xfId="2246" hidden="1"/>
    <cellStyle name="Followed Hyperlink 2" xfId="2247" hidden="1"/>
    <cellStyle name="Followed Hyperlink 2" xfId="2248" hidden="1"/>
    <cellStyle name="Followed Hyperlink 2" xfId="2249" hidden="1"/>
    <cellStyle name="Followed Hyperlink 2" xfId="2250" hidden="1"/>
    <cellStyle name="Followed Hyperlink 2" xfId="2251" hidden="1"/>
    <cellStyle name="Followed Hyperlink 2" xfId="2252" hidden="1"/>
    <cellStyle name="Followed Hyperlink 2" xfId="2253" hidden="1"/>
    <cellStyle name="Followed Hyperlink 2" xfId="2254" hidden="1"/>
    <cellStyle name="Followed Hyperlink 2" xfId="2255" hidden="1"/>
    <cellStyle name="Followed Hyperlink 2" xfId="2256" hidden="1"/>
    <cellStyle name="Followed Hyperlink 2" xfId="2257" hidden="1"/>
    <cellStyle name="Followed Hyperlink 2" xfId="2258" hidden="1"/>
    <cellStyle name="Followed Hyperlink 2" xfId="2259" hidden="1"/>
    <cellStyle name="Followed Hyperlink 2" xfId="2260" hidden="1"/>
    <cellStyle name="Followed Hyperlink 2" xfId="2261" hidden="1"/>
    <cellStyle name="Followed Hyperlink 2" xfId="2262" hidden="1"/>
    <cellStyle name="Followed Hyperlink 2" xfId="2264" hidden="1"/>
    <cellStyle name="Followed Hyperlink 2" xfId="2265" hidden="1"/>
    <cellStyle name="Followed Hyperlink 2" xfId="2266" hidden="1"/>
    <cellStyle name="Followed Hyperlink 2" xfId="2267" hidden="1"/>
    <cellStyle name="Followed Hyperlink 2" xfId="2268" hidden="1"/>
    <cellStyle name="Followed Hyperlink 2" xfId="2269" hidden="1"/>
    <cellStyle name="Followed Hyperlink 2" xfId="2270" hidden="1"/>
    <cellStyle name="Followed Hyperlink 2" xfId="2271" hidden="1"/>
    <cellStyle name="Followed Hyperlink 2" xfId="2272" hidden="1"/>
    <cellStyle name="Followed Hyperlink 2" xfId="2273" hidden="1"/>
    <cellStyle name="Followed Hyperlink 2" xfId="2274" hidden="1"/>
    <cellStyle name="Followed Hyperlink 2" xfId="2275" hidden="1"/>
    <cellStyle name="Followed Hyperlink 2" xfId="2276" hidden="1"/>
    <cellStyle name="Followed Hyperlink 2" xfId="2277" hidden="1"/>
    <cellStyle name="Followed Hyperlink 2" xfId="2278" hidden="1"/>
    <cellStyle name="Followed Hyperlink 2" xfId="2279" hidden="1"/>
    <cellStyle name="Followed Hyperlink 2" xfId="2280" hidden="1"/>
    <cellStyle name="Followed Hyperlink 2" xfId="2281" hidden="1"/>
    <cellStyle name="Followed Hyperlink 2" xfId="2282" hidden="1"/>
    <cellStyle name="Followed Hyperlink 2" xfId="2283" hidden="1"/>
    <cellStyle name="Followed Hyperlink 2" xfId="2284" hidden="1"/>
    <cellStyle name="Followed Hyperlink 2" xfId="2285" hidden="1"/>
    <cellStyle name="Followed Hyperlink 2" xfId="2286" hidden="1"/>
    <cellStyle name="Followed Hyperlink 2" xfId="2287" hidden="1"/>
    <cellStyle name="Followed Hyperlink 2" xfId="2288" hidden="1"/>
    <cellStyle name="Followed Hyperlink 2" xfId="2289" hidden="1"/>
    <cellStyle name="Followed Hyperlink 2" xfId="2290" hidden="1"/>
    <cellStyle name="Followed Hyperlink 2" xfId="2291" hidden="1"/>
    <cellStyle name="Followed Hyperlink 2" xfId="2292" hidden="1"/>
    <cellStyle name="Followed Hyperlink 2" xfId="2293" hidden="1"/>
    <cellStyle name="Followed Hyperlink 2" xfId="2294" hidden="1"/>
    <cellStyle name="Followed Hyperlink 2" xfId="2295" hidden="1"/>
    <cellStyle name="Followed Hyperlink 2" xfId="2296" hidden="1"/>
    <cellStyle name="Followed Hyperlink 2" xfId="2297" hidden="1"/>
    <cellStyle name="Followed Hyperlink 2" xfId="2298" hidden="1"/>
    <cellStyle name="Followed Hyperlink 2" xfId="2299" hidden="1"/>
    <cellStyle name="Followed Hyperlink 2" xfId="2300" hidden="1"/>
    <cellStyle name="Followed Hyperlink 2" xfId="2301" hidden="1"/>
    <cellStyle name="Followed Hyperlink 2" xfId="2302" hidden="1"/>
    <cellStyle name="Followed Hyperlink 2" xfId="2303" hidden="1"/>
    <cellStyle name="Followed Hyperlink 2" xfId="2304" hidden="1"/>
    <cellStyle name="Followed Hyperlink 2" xfId="2305" hidden="1"/>
    <cellStyle name="Followed Hyperlink 2" xfId="2306" hidden="1"/>
    <cellStyle name="Followed Hyperlink 2" xfId="2307" hidden="1"/>
    <cellStyle name="Followed Hyperlink 2" xfId="2308" hidden="1"/>
    <cellStyle name="Followed Hyperlink 2" xfId="2309" hidden="1"/>
    <cellStyle name="Followed Hyperlink 2" xfId="2310" hidden="1"/>
    <cellStyle name="Followed Hyperlink 2" xfId="2311" hidden="1"/>
    <cellStyle name="Followed Hyperlink 2" xfId="2312" hidden="1"/>
    <cellStyle name="Followed Hyperlink 2" xfId="2313" hidden="1"/>
    <cellStyle name="Followed Hyperlink 2" xfId="2314" hidden="1"/>
    <cellStyle name="Followed Hyperlink 2" xfId="2315" hidden="1"/>
    <cellStyle name="Followed Hyperlink 2" xfId="2316" hidden="1"/>
    <cellStyle name="Followed Hyperlink 2" xfId="2317" hidden="1"/>
    <cellStyle name="Followed Hyperlink 2" xfId="2318" hidden="1"/>
    <cellStyle name="Followed Hyperlink 2" xfId="2319" hidden="1"/>
    <cellStyle name="Followed Hyperlink 2" xfId="2320" hidden="1"/>
    <cellStyle name="Followed Hyperlink 2" xfId="2321" hidden="1"/>
    <cellStyle name="Followed Hyperlink 2" xfId="2322" hidden="1"/>
    <cellStyle name="Followed Hyperlink 2" xfId="2323" hidden="1"/>
    <cellStyle name="Followed Hyperlink 2" xfId="2324" hidden="1"/>
    <cellStyle name="Followed Hyperlink 2" xfId="2325" hidden="1"/>
    <cellStyle name="Followed Hyperlink 2" xfId="2327" hidden="1"/>
    <cellStyle name="Followed Hyperlink 2" xfId="2328" hidden="1"/>
    <cellStyle name="Followed Hyperlink 2" xfId="2329" hidden="1"/>
    <cellStyle name="Followed Hyperlink 2" xfId="2330" hidden="1"/>
    <cellStyle name="Followed Hyperlink 2" xfId="2331" hidden="1"/>
    <cellStyle name="Followed Hyperlink 2" xfId="2332" hidden="1"/>
    <cellStyle name="Followed Hyperlink 2" xfId="2333" hidden="1"/>
    <cellStyle name="Followed Hyperlink 2" xfId="2334" hidden="1"/>
    <cellStyle name="Followed Hyperlink 2" xfId="2335" hidden="1"/>
    <cellStyle name="Followed Hyperlink 2" xfId="2336" hidden="1"/>
    <cellStyle name="Followed Hyperlink 2" xfId="2337" hidden="1"/>
    <cellStyle name="Followed Hyperlink 2" xfId="2338" hidden="1"/>
    <cellStyle name="Followed Hyperlink 2" xfId="2339" hidden="1"/>
    <cellStyle name="Followed Hyperlink 2" xfId="2340" hidden="1"/>
    <cellStyle name="Followed Hyperlink 2" xfId="2341" hidden="1"/>
    <cellStyle name="Followed Hyperlink 2" xfId="2342" hidden="1"/>
    <cellStyle name="Followed Hyperlink 2" xfId="2343" hidden="1"/>
    <cellStyle name="Followed Hyperlink 2" xfId="2344" hidden="1"/>
    <cellStyle name="Followed Hyperlink 2" xfId="2345" hidden="1"/>
    <cellStyle name="Followed Hyperlink 2" xfId="2346" hidden="1"/>
    <cellStyle name="Followed Hyperlink 2" xfId="2347" hidden="1"/>
    <cellStyle name="Followed Hyperlink 2" xfId="2348" hidden="1"/>
    <cellStyle name="Followed Hyperlink 2" xfId="2349" hidden="1"/>
    <cellStyle name="Followed Hyperlink 2" xfId="2350" hidden="1"/>
    <cellStyle name="Followed Hyperlink 2" xfId="2351" hidden="1"/>
    <cellStyle name="Followed Hyperlink 2" xfId="2352" hidden="1"/>
    <cellStyle name="Followed Hyperlink 2" xfId="2353" hidden="1"/>
    <cellStyle name="Followed Hyperlink 2" xfId="2354" hidden="1"/>
    <cellStyle name="Followed Hyperlink 2" xfId="2355" hidden="1"/>
    <cellStyle name="Followed Hyperlink 2" xfId="2356" hidden="1"/>
    <cellStyle name="Followed Hyperlink 2" xfId="2357" hidden="1"/>
    <cellStyle name="Followed Hyperlink 2" xfId="2358" hidden="1"/>
    <cellStyle name="Followed Hyperlink 2" xfId="2359" hidden="1"/>
    <cellStyle name="Followed Hyperlink 2" xfId="2360" hidden="1"/>
    <cellStyle name="Followed Hyperlink 2" xfId="2361" hidden="1"/>
    <cellStyle name="Followed Hyperlink 2" xfId="2362" hidden="1"/>
    <cellStyle name="Followed Hyperlink 2" xfId="2363" hidden="1"/>
    <cellStyle name="Followed Hyperlink 2" xfId="2364" hidden="1"/>
    <cellStyle name="Followed Hyperlink 2" xfId="2365" hidden="1"/>
    <cellStyle name="Followed Hyperlink 2" xfId="2366" hidden="1"/>
    <cellStyle name="Followed Hyperlink 2" xfId="2367" hidden="1"/>
    <cellStyle name="Followed Hyperlink 2" xfId="2368" hidden="1"/>
    <cellStyle name="Followed Hyperlink 2" xfId="2369" hidden="1"/>
    <cellStyle name="Followed Hyperlink 2" xfId="2370" hidden="1"/>
    <cellStyle name="Followed Hyperlink 2" xfId="2371" hidden="1"/>
    <cellStyle name="Followed Hyperlink 2" xfId="2372" hidden="1"/>
    <cellStyle name="Followed Hyperlink 2" xfId="2373" hidden="1"/>
    <cellStyle name="Followed Hyperlink 2" xfId="2374" hidden="1"/>
    <cellStyle name="Followed Hyperlink 2" xfId="2375" hidden="1"/>
    <cellStyle name="Followed Hyperlink 2" xfId="2376" hidden="1"/>
    <cellStyle name="Followed Hyperlink 2" xfId="2377" hidden="1"/>
    <cellStyle name="Followed Hyperlink 2" xfId="2378" hidden="1"/>
    <cellStyle name="Followed Hyperlink 2" xfId="2379" hidden="1"/>
    <cellStyle name="Followed Hyperlink 2" xfId="2380" hidden="1"/>
    <cellStyle name="Followed Hyperlink 2" xfId="2381" hidden="1"/>
    <cellStyle name="Followed Hyperlink 2" xfId="2382" hidden="1"/>
    <cellStyle name="Followed Hyperlink 2" xfId="2383" hidden="1"/>
    <cellStyle name="Followed Hyperlink 2" xfId="2384" hidden="1"/>
    <cellStyle name="Followed Hyperlink 2" xfId="2385" hidden="1"/>
    <cellStyle name="Followed Hyperlink 2" xfId="2386" hidden="1"/>
    <cellStyle name="Followed Hyperlink 2" xfId="2387" hidden="1"/>
    <cellStyle name="Followed Hyperlink 2" xfId="2388" hidden="1"/>
    <cellStyle name="Followed Hyperlink 2" xfId="2390" hidden="1"/>
    <cellStyle name="Followed Hyperlink 2" xfId="2391" hidden="1"/>
    <cellStyle name="Followed Hyperlink 2" xfId="2392" hidden="1"/>
    <cellStyle name="Followed Hyperlink 2" xfId="2393" hidden="1"/>
    <cellStyle name="Followed Hyperlink 2" xfId="2394" hidden="1"/>
    <cellStyle name="Followed Hyperlink 2" xfId="2395" hidden="1"/>
    <cellStyle name="Followed Hyperlink 2" xfId="2396" hidden="1"/>
    <cellStyle name="Followed Hyperlink 2" xfId="2397" hidden="1"/>
    <cellStyle name="Followed Hyperlink 2" xfId="2398" hidden="1"/>
    <cellStyle name="Followed Hyperlink 2" xfId="2399" hidden="1"/>
    <cellStyle name="Followed Hyperlink 2" xfId="2400" hidden="1"/>
    <cellStyle name="Followed Hyperlink 2" xfId="2401" hidden="1"/>
    <cellStyle name="Followed Hyperlink 2" xfId="2402" hidden="1"/>
    <cellStyle name="Followed Hyperlink 2" xfId="2403" hidden="1"/>
    <cellStyle name="Followed Hyperlink 2" xfId="2404" hidden="1"/>
    <cellStyle name="Followed Hyperlink 2" xfId="2405" hidden="1"/>
    <cellStyle name="Followed Hyperlink 2" xfId="2406" hidden="1"/>
    <cellStyle name="Followed Hyperlink 2" xfId="2407" hidden="1"/>
    <cellStyle name="Followed Hyperlink 2" xfId="2408" hidden="1"/>
    <cellStyle name="Followed Hyperlink 2" xfId="2409" hidden="1"/>
    <cellStyle name="Followed Hyperlink 2" xfId="2410" hidden="1"/>
    <cellStyle name="Followed Hyperlink 2" xfId="2411" hidden="1"/>
    <cellStyle name="Followed Hyperlink 2" xfId="2412" hidden="1"/>
    <cellStyle name="Followed Hyperlink 2" xfId="2413" hidden="1"/>
    <cellStyle name="Followed Hyperlink 2" xfId="2414" hidden="1"/>
    <cellStyle name="Followed Hyperlink 2" xfId="2415" hidden="1"/>
    <cellStyle name="Followed Hyperlink 2" xfId="2416" hidden="1"/>
    <cellStyle name="Followed Hyperlink 2" xfId="2417" hidden="1"/>
    <cellStyle name="Followed Hyperlink 2" xfId="2418" hidden="1"/>
    <cellStyle name="Followed Hyperlink 2" xfId="2419" hidden="1"/>
    <cellStyle name="Followed Hyperlink 2" xfId="2420" hidden="1"/>
    <cellStyle name="Followed Hyperlink 2" xfId="2421" hidden="1"/>
    <cellStyle name="Followed Hyperlink 2" xfId="2422" hidden="1"/>
    <cellStyle name="Followed Hyperlink 2" xfId="2423" hidden="1"/>
    <cellStyle name="Followed Hyperlink 2" xfId="2424" hidden="1"/>
    <cellStyle name="Followed Hyperlink 2" xfId="2425" hidden="1"/>
    <cellStyle name="Followed Hyperlink 2" xfId="2426" hidden="1"/>
    <cellStyle name="Followed Hyperlink 2" xfId="2427" hidden="1"/>
    <cellStyle name="Followed Hyperlink 2" xfId="2428" hidden="1"/>
    <cellStyle name="Followed Hyperlink 2" xfId="2429" hidden="1"/>
    <cellStyle name="Followed Hyperlink 2" xfId="2430" hidden="1"/>
    <cellStyle name="Followed Hyperlink 2" xfId="2431" hidden="1"/>
    <cellStyle name="Followed Hyperlink 2" xfId="2432" hidden="1"/>
    <cellStyle name="Followed Hyperlink 2" xfId="2433" hidden="1"/>
    <cellStyle name="Followed Hyperlink 2" xfId="2434" hidden="1"/>
    <cellStyle name="Followed Hyperlink 2" xfId="2435" hidden="1"/>
    <cellStyle name="Followed Hyperlink 2" xfId="2436" hidden="1"/>
    <cellStyle name="Followed Hyperlink 2" xfId="2437" hidden="1"/>
    <cellStyle name="Followed Hyperlink 2" xfId="2438" hidden="1"/>
    <cellStyle name="Followed Hyperlink 2" xfId="2439" hidden="1"/>
    <cellStyle name="Followed Hyperlink 2" xfId="2440" hidden="1"/>
    <cellStyle name="Followed Hyperlink 2" xfId="2441" hidden="1"/>
    <cellStyle name="Followed Hyperlink 2" xfId="2442" hidden="1"/>
    <cellStyle name="Followed Hyperlink 2" xfId="2443" hidden="1"/>
    <cellStyle name="Followed Hyperlink 2" xfId="2444" hidden="1"/>
    <cellStyle name="Followed Hyperlink 2" xfId="2445" hidden="1"/>
    <cellStyle name="Followed Hyperlink 2" xfId="2446" hidden="1"/>
    <cellStyle name="Followed Hyperlink 2" xfId="2447" hidden="1"/>
    <cellStyle name="Followed Hyperlink 2" xfId="2448" hidden="1"/>
    <cellStyle name="Followed Hyperlink 2" xfId="2449" hidden="1"/>
    <cellStyle name="Followed Hyperlink 2" xfId="2450" hidden="1"/>
    <cellStyle name="Followed Hyperlink 2" xfId="2451" hidden="1"/>
    <cellStyle name="Followed Hyperlink 2" xfId="2452" hidden="1"/>
    <cellStyle name="Followed Hyperlink 2" xfId="2453" hidden="1"/>
    <cellStyle name="Followed Hyperlink 2" xfId="2454" hidden="1"/>
    <cellStyle name="Followed Hyperlink 2" xfId="2455" hidden="1"/>
    <cellStyle name="Followed Hyperlink 2" xfId="2456" hidden="1"/>
    <cellStyle name="Followed Hyperlink 2" xfId="2457" hidden="1"/>
    <cellStyle name="Followed Hyperlink 2" xfId="2458" hidden="1"/>
    <cellStyle name="Followed Hyperlink 2" xfId="2459" hidden="1"/>
    <cellStyle name="Followed Hyperlink 2" xfId="2460" hidden="1"/>
    <cellStyle name="Followed Hyperlink 2" xfId="2461" hidden="1"/>
    <cellStyle name="Followed Hyperlink 2" xfId="2462" hidden="1"/>
    <cellStyle name="Followed Hyperlink 2" xfId="2463" hidden="1"/>
    <cellStyle name="Followed Hyperlink 2" xfId="2464" hidden="1"/>
    <cellStyle name="Followed Hyperlink 2" xfId="2465" hidden="1"/>
    <cellStyle name="Followed Hyperlink 2" xfId="2466" hidden="1"/>
    <cellStyle name="Followed Hyperlink 2" xfId="2467" hidden="1"/>
    <cellStyle name="Followed Hyperlink 2" xfId="2468" hidden="1"/>
    <cellStyle name="Followed Hyperlink 2" xfId="2469" hidden="1"/>
    <cellStyle name="Followed Hyperlink 2" xfId="2470" hidden="1"/>
    <cellStyle name="Followed Hyperlink 2" xfId="2471" hidden="1"/>
    <cellStyle name="Followed Hyperlink 2" xfId="2472" hidden="1"/>
    <cellStyle name="Followed Hyperlink 2" xfId="2473" hidden="1"/>
    <cellStyle name="Followed Hyperlink 2" xfId="2474" hidden="1"/>
    <cellStyle name="Followed Hyperlink 2" xfId="2475" hidden="1"/>
    <cellStyle name="Followed Hyperlink 2" xfId="2476" hidden="1"/>
    <cellStyle name="Followed Hyperlink 2" xfId="2477" hidden="1"/>
    <cellStyle name="Followed Hyperlink 2" xfId="2478" hidden="1"/>
    <cellStyle name="Followed Hyperlink 2" xfId="2479" hidden="1"/>
    <cellStyle name="Followed Hyperlink 2" xfId="2480" hidden="1"/>
    <cellStyle name="Followed Hyperlink 2" xfId="2481" hidden="1"/>
    <cellStyle name="Followed Hyperlink 2" xfId="2482" hidden="1"/>
    <cellStyle name="Followed Hyperlink 2" xfId="2483" hidden="1"/>
    <cellStyle name="Followed Hyperlink 2" xfId="2484" hidden="1"/>
    <cellStyle name="Followed Hyperlink 2" xfId="2485" hidden="1"/>
    <cellStyle name="Followed Hyperlink 2" xfId="2486" hidden="1"/>
    <cellStyle name="Followed Hyperlink 2" xfId="2487" hidden="1"/>
    <cellStyle name="Followed Hyperlink 2" xfId="2488" hidden="1"/>
    <cellStyle name="Followed Hyperlink 2" xfId="2489" hidden="1"/>
    <cellStyle name="Followed Hyperlink 2" xfId="2490" hidden="1"/>
    <cellStyle name="Followed Hyperlink 2" xfId="2491" hidden="1"/>
    <cellStyle name="Followed Hyperlink 2" xfId="2492" hidden="1"/>
    <cellStyle name="Followed Hyperlink 2" xfId="2493" hidden="1"/>
    <cellStyle name="Followed Hyperlink 2" xfId="2494" hidden="1"/>
    <cellStyle name="Followed Hyperlink 2" xfId="2495" hidden="1"/>
    <cellStyle name="Followed Hyperlink 2" xfId="2496" hidden="1"/>
    <cellStyle name="Followed Hyperlink 2" xfId="2497" hidden="1"/>
    <cellStyle name="Followed Hyperlink 2" xfId="2498" hidden="1"/>
    <cellStyle name="Followed Hyperlink 2" xfId="2499" hidden="1"/>
    <cellStyle name="Followed Hyperlink 2" xfId="2500" hidden="1"/>
    <cellStyle name="Followed Hyperlink 2" xfId="2501" hidden="1"/>
    <cellStyle name="Followed Hyperlink 2" xfId="2502" hidden="1"/>
    <cellStyle name="Followed Hyperlink 2" xfId="2503" hidden="1"/>
    <cellStyle name="Followed Hyperlink 2" xfId="2504" hidden="1"/>
    <cellStyle name="Followed Hyperlink 2" xfId="2505" hidden="1"/>
    <cellStyle name="Followed Hyperlink 2" xfId="2506" hidden="1"/>
    <cellStyle name="Followed Hyperlink 2" xfId="2507" hidden="1"/>
    <cellStyle name="Followed Hyperlink 2" xfId="2508" hidden="1"/>
    <cellStyle name="Followed Hyperlink 2" xfId="2509" hidden="1"/>
    <cellStyle name="Followed Hyperlink 2" xfId="2510" hidden="1"/>
    <cellStyle name="Followed Hyperlink 2" xfId="2511" hidden="1"/>
    <cellStyle name="Followed Hyperlink 2" xfId="2512" hidden="1"/>
    <cellStyle name="Followed Hyperlink 2" xfId="2513" hidden="1"/>
    <cellStyle name="Followed Hyperlink 2" xfId="2514" hidden="1"/>
    <cellStyle name="Followed Hyperlink 2" xfId="2515" hidden="1"/>
    <cellStyle name="Followed Hyperlink 2" xfId="2516" hidden="1"/>
    <cellStyle name="Followed Hyperlink 2" xfId="2517" hidden="1"/>
    <cellStyle name="Followed Hyperlink 2" xfId="2518" hidden="1"/>
    <cellStyle name="Followed Hyperlink 2" xfId="2519" hidden="1"/>
    <cellStyle name="Followed Hyperlink 2" xfId="2520" hidden="1"/>
    <cellStyle name="Followed Hyperlink 2" xfId="2521" hidden="1"/>
    <cellStyle name="Followed Hyperlink 2" xfId="2522" hidden="1"/>
    <cellStyle name="Followed Hyperlink 2" xfId="2523" hidden="1"/>
    <cellStyle name="Followed Hyperlink 2" xfId="2524" hidden="1"/>
    <cellStyle name="Followed Hyperlink 2" xfId="2525" hidden="1"/>
    <cellStyle name="Followed Hyperlink 2" xfId="2526" hidden="1"/>
    <cellStyle name="Followed Hyperlink 2" xfId="2527" hidden="1"/>
    <cellStyle name="Followed Hyperlink 2" xfId="2528" hidden="1"/>
    <cellStyle name="Followed Hyperlink 2" xfId="2529" hidden="1"/>
    <cellStyle name="Followed Hyperlink 2" xfId="2530" hidden="1"/>
    <cellStyle name="Followed Hyperlink 2" xfId="2531" hidden="1"/>
    <cellStyle name="Followed Hyperlink 2" xfId="2532" hidden="1"/>
    <cellStyle name="Followed Hyperlink 2" xfId="2533" hidden="1"/>
    <cellStyle name="Followed Hyperlink 2" xfId="2534" hidden="1"/>
    <cellStyle name="Followed Hyperlink 2" xfId="2535" hidden="1"/>
    <cellStyle name="Followed Hyperlink 2" xfId="2536" hidden="1"/>
    <cellStyle name="Followed Hyperlink 2" xfId="2537" hidden="1"/>
    <cellStyle name="Followed Hyperlink 2" xfId="2538" hidden="1"/>
    <cellStyle name="Followed Hyperlink 2" xfId="2539" hidden="1"/>
    <cellStyle name="Followed Hyperlink 2" xfId="2540" hidden="1"/>
    <cellStyle name="Followed Hyperlink 2" xfId="2541" hidden="1"/>
    <cellStyle name="Followed Hyperlink 2" xfId="2542" hidden="1"/>
    <cellStyle name="Followed Hyperlink 2" xfId="2543" hidden="1"/>
    <cellStyle name="Followed Hyperlink 2" xfId="2544" hidden="1"/>
    <cellStyle name="Followed Hyperlink 2" xfId="2545" hidden="1"/>
    <cellStyle name="Followed Hyperlink 2" xfId="2546" hidden="1"/>
    <cellStyle name="Followed Hyperlink 2" xfId="2547" hidden="1"/>
    <cellStyle name="Followed Hyperlink 2" xfId="2548" hidden="1"/>
    <cellStyle name="Followed Hyperlink 2" xfId="2549" hidden="1"/>
    <cellStyle name="Followed Hyperlink 2" xfId="2550" hidden="1"/>
    <cellStyle name="Followed Hyperlink 2" xfId="2551" hidden="1"/>
    <cellStyle name="Followed Hyperlink 2" xfId="2552" hidden="1"/>
    <cellStyle name="Followed Hyperlink 2" xfId="2553" hidden="1"/>
    <cellStyle name="Followed Hyperlink 2" xfId="2554" hidden="1"/>
    <cellStyle name="Followed Hyperlink 2" xfId="2555" hidden="1"/>
    <cellStyle name="Followed Hyperlink 2" xfId="2556" hidden="1"/>
    <cellStyle name="Followed Hyperlink 2" xfId="2557" hidden="1"/>
    <cellStyle name="Followed Hyperlink 2" xfId="2558" hidden="1"/>
    <cellStyle name="Followed Hyperlink 2" xfId="2559" hidden="1"/>
    <cellStyle name="Followed Hyperlink 2" xfId="2560" hidden="1"/>
    <cellStyle name="Followed Hyperlink 2" xfId="2561" hidden="1"/>
    <cellStyle name="Followed Hyperlink 2" xfId="2562" hidden="1"/>
    <cellStyle name="Followed Hyperlink 2" xfId="2563" hidden="1"/>
    <cellStyle name="Followed Hyperlink 2" xfId="2564" hidden="1"/>
    <cellStyle name="Followed Hyperlink 2" xfId="2565" hidden="1"/>
    <cellStyle name="Followed Hyperlink 2" xfId="2566" hidden="1"/>
    <cellStyle name="Followed Hyperlink 2" xfId="2567" hidden="1"/>
    <cellStyle name="Followed Hyperlink 2" xfId="2568" hidden="1"/>
    <cellStyle name="Followed Hyperlink 2" xfId="2569" hidden="1"/>
    <cellStyle name="Followed Hyperlink 2" xfId="2570" hidden="1"/>
    <cellStyle name="Followed Hyperlink 2" xfId="2571" hidden="1"/>
    <cellStyle name="Followed Hyperlink 2" xfId="2572" hidden="1"/>
    <cellStyle name="Followed Hyperlink 2" xfId="2573" hidden="1"/>
    <cellStyle name="Followed Hyperlink 2" xfId="2574" hidden="1"/>
    <cellStyle name="Followed Hyperlink 2" xfId="2575" hidden="1"/>
    <cellStyle name="Followed Hyperlink 2" xfId="2576" hidden="1"/>
    <cellStyle name="Followed Hyperlink 2" xfId="2577" hidden="1"/>
    <cellStyle name="Followed Hyperlink 2" xfId="2578" hidden="1"/>
    <cellStyle name="Followed Hyperlink 2" xfId="2579" hidden="1"/>
    <cellStyle name="Followed Hyperlink 2" xfId="2580" hidden="1"/>
    <cellStyle name="Followed Hyperlink 2" xfId="2581" hidden="1"/>
    <cellStyle name="Followed Hyperlink 2" xfId="2582" hidden="1"/>
    <cellStyle name="Followed Hyperlink 2" xfId="2583" hidden="1"/>
    <cellStyle name="Followed Hyperlink 2" xfId="2584" hidden="1"/>
    <cellStyle name="Followed Hyperlink 2" xfId="2585" hidden="1"/>
    <cellStyle name="Followed Hyperlink 2" xfId="2586" hidden="1"/>
    <cellStyle name="Followed Hyperlink 2" xfId="2587" hidden="1"/>
    <cellStyle name="Followed Hyperlink 2" xfId="2588" hidden="1"/>
    <cellStyle name="Followed Hyperlink 2" xfId="2589" hidden="1"/>
    <cellStyle name="Followed Hyperlink 2" xfId="2590" hidden="1"/>
    <cellStyle name="Followed Hyperlink 2" xfId="2591" hidden="1"/>
    <cellStyle name="Followed Hyperlink 2" xfId="2592" hidden="1"/>
    <cellStyle name="Followed Hyperlink 2" xfId="2593" hidden="1"/>
    <cellStyle name="Followed Hyperlink 2" xfId="2594" hidden="1"/>
    <cellStyle name="Followed Hyperlink 2" xfId="2595" hidden="1"/>
    <cellStyle name="Followed Hyperlink 2" xfId="2596" hidden="1"/>
    <cellStyle name="Followed Hyperlink 2" xfId="2597" hidden="1"/>
    <cellStyle name="Followed Hyperlink 2" xfId="2598" hidden="1"/>
    <cellStyle name="Followed Hyperlink 2" xfId="2599" hidden="1"/>
    <cellStyle name="Followed Hyperlink 2" xfId="2600" hidden="1"/>
    <cellStyle name="Followed Hyperlink 2" xfId="2601" hidden="1"/>
    <cellStyle name="Followed Hyperlink 2" xfId="2602" hidden="1"/>
    <cellStyle name="Followed Hyperlink 2" xfId="2603" hidden="1"/>
    <cellStyle name="Followed Hyperlink 2" xfId="2604" hidden="1"/>
    <cellStyle name="Followed Hyperlink 2" xfId="2605" hidden="1"/>
    <cellStyle name="Followed Hyperlink 2" xfId="2606" hidden="1"/>
    <cellStyle name="Followed Hyperlink 2" xfId="2607" hidden="1"/>
    <cellStyle name="Followed Hyperlink 2" xfId="2608" hidden="1"/>
    <cellStyle name="Followed Hyperlink 2" xfId="2609" hidden="1"/>
    <cellStyle name="Followed Hyperlink 2" xfId="2610" hidden="1"/>
    <cellStyle name="Followed Hyperlink 2" xfId="2611" hidden="1"/>
    <cellStyle name="Followed Hyperlink 2" xfId="2612" hidden="1"/>
    <cellStyle name="Followed Hyperlink 2" xfId="2613" hidden="1"/>
    <cellStyle name="Followed Hyperlink 2" xfId="2614" hidden="1"/>
    <cellStyle name="Followed Hyperlink 2" xfId="2615" hidden="1"/>
    <cellStyle name="Followed Hyperlink 2" xfId="2616" hidden="1"/>
    <cellStyle name="Followed Hyperlink 2" xfId="2617" hidden="1"/>
    <cellStyle name="Followed Hyperlink 2" xfId="2618" hidden="1"/>
    <cellStyle name="Followed Hyperlink 2" xfId="2619" hidden="1"/>
    <cellStyle name="Followed Hyperlink 2" xfId="2620" hidden="1"/>
    <cellStyle name="Followed Hyperlink 2" xfId="2621" hidden="1"/>
    <cellStyle name="Followed Hyperlink 2" xfId="2622" hidden="1"/>
    <cellStyle name="Followed Hyperlink 2" xfId="2623" hidden="1"/>
    <cellStyle name="Followed Hyperlink 2" xfId="2624" hidden="1"/>
    <cellStyle name="Followed Hyperlink 2" xfId="2625" hidden="1"/>
    <cellStyle name="Followed Hyperlink 2" xfId="2626" hidden="1"/>
    <cellStyle name="Followed Hyperlink 2" xfId="2627" hidden="1"/>
    <cellStyle name="Followed Hyperlink 2" xfId="2628" hidden="1"/>
    <cellStyle name="Followed Hyperlink 2" xfId="2629" hidden="1"/>
    <cellStyle name="Followed Hyperlink 2" xfId="2630" hidden="1"/>
    <cellStyle name="Followed Hyperlink 2" xfId="2631" hidden="1"/>
    <cellStyle name="Followed Hyperlink 2" xfId="2632" hidden="1"/>
    <cellStyle name="Followed Hyperlink 2" xfId="2633" hidden="1"/>
    <cellStyle name="Followed Hyperlink 2" xfId="2634" hidden="1"/>
    <cellStyle name="Followed Hyperlink 2" xfId="2635" hidden="1"/>
    <cellStyle name="Followed Hyperlink 2" xfId="2636" hidden="1"/>
    <cellStyle name="Followed Hyperlink 2" xfId="2637" hidden="1"/>
    <cellStyle name="Followed Hyperlink 2" xfId="2638" hidden="1"/>
    <cellStyle name="Followed Hyperlink 2" xfId="2639" hidden="1"/>
    <cellStyle name="Followed Hyperlink 2" xfId="2640" hidden="1"/>
    <cellStyle name="Followed Hyperlink 2" xfId="2641" hidden="1"/>
    <cellStyle name="Followed Hyperlink 2" xfId="2642" hidden="1"/>
    <cellStyle name="Followed Hyperlink 2" xfId="2643" hidden="1"/>
    <cellStyle name="Followed Hyperlink 2" xfId="2644" hidden="1"/>
    <cellStyle name="Followed Hyperlink 2" xfId="2645" hidden="1"/>
    <cellStyle name="Followed Hyperlink 2" xfId="2646" hidden="1"/>
    <cellStyle name="Followed Hyperlink 2" xfId="2647" hidden="1"/>
    <cellStyle name="Followed Hyperlink 2" xfId="2648" hidden="1"/>
    <cellStyle name="Followed Hyperlink 2" xfId="2649" hidden="1"/>
    <cellStyle name="Followed Hyperlink 2" xfId="2650" hidden="1"/>
    <cellStyle name="Followed Hyperlink 2" xfId="2651" hidden="1"/>
    <cellStyle name="Followed Hyperlink 2" xfId="2652" hidden="1"/>
    <cellStyle name="Followed Hyperlink 2" xfId="2653" hidden="1"/>
    <cellStyle name="Followed Hyperlink 2" xfId="2654" hidden="1"/>
    <cellStyle name="Followed Hyperlink 2" xfId="2655" hidden="1"/>
    <cellStyle name="Followed Hyperlink 2" xfId="2656" hidden="1"/>
    <cellStyle name="Followed Hyperlink 2" xfId="2657" hidden="1"/>
    <cellStyle name="Followed Hyperlink 2" xfId="2658" hidden="1"/>
    <cellStyle name="Followed Hyperlink 2" xfId="2659" hidden="1"/>
    <cellStyle name="Followed Hyperlink 2" xfId="2660" hidden="1"/>
    <cellStyle name="Followed Hyperlink 2" xfId="2661" hidden="1"/>
    <cellStyle name="Followed Hyperlink 2" xfId="2662" hidden="1"/>
    <cellStyle name="Followed Hyperlink 2" xfId="2663" hidden="1"/>
    <cellStyle name="Followed Hyperlink 2" xfId="2664" hidden="1"/>
    <cellStyle name="Followed Hyperlink 2" xfId="2665" hidden="1"/>
    <cellStyle name="Followed Hyperlink 2" xfId="2666" hidden="1"/>
    <cellStyle name="Followed Hyperlink 2" xfId="2667" hidden="1"/>
    <cellStyle name="Followed Hyperlink 2" xfId="2668" hidden="1"/>
    <cellStyle name="Followed Hyperlink 2" xfId="2669" hidden="1"/>
    <cellStyle name="Followed Hyperlink 2" xfId="2670" hidden="1"/>
    <cellStyle name="Followed Hyperlink 2" xfId="2671" hidden="1"/>
    <cellStyle name="Followed Hyperlink 2" xfId="2672" hidden="1"/>
    <cellStyle name="Followed Hyperlink 2" xfId="2673" hidden="1"/>
    <cellStyle name="Followed Hyperlink 2" xfId="2674" hidden="1"/>
    <cellStyle name="Followed Hyperlink 2" xfId="2675" hidden="1"/>
    <cellStyle name="Followed Hyperlink 2" xfId="2676" hidden="1"/>
    <cellStyle name="Followed Hyperlink 2" xfId="2677" hidden="1"/>
    <cellStyle name="Followed Hyperlink 2" xfId="2678" hidden="1"/>
    <cellStyle name="Followed Hyperlink 2" xfId="2679" hidden="1"/>
    <cellStyle name="Followed Hyperlink 2" xfId="2680" hidden="1"/>
    <cellStyle name="Followed Hyperlink 2" xfId="2681" hidden="1"/>
    <cellStyle name="Followed Hyperlink 2" xfId="2682" hidden="1"/>
    <cellStyle name="Followed Hyperlink 2" xfId="2683" hidden="1"/>
    <cellStyle name="Followed Hyperlink 2" xfId="2684" hidden="1"/>
    <cellStyle name="Followed Hyperlink 2" xfId="2685" hidden="1"/>
    <cellStyle name="Followed Hyperlink 2" xfId="2686" hidden="1"/>
    <cellStyle name="Followed Hyperlink 2" xfId="2687" hidden="1"/>
    <cellStyle name="Followed Hyperlink 2" xfId="2688" hidden="1"/>
    <cellStyle name="Followed Hyperlink 2" xfId="2689" hidden="1"/>
    <cellStyle name="Followed Hyperlink 2" xfId="2690" hidden="1"/>
    <cellStyle name="Followed Hyperlink 2" xfId="2691" hidden="1"/>
    <cellStyle name="Followed Hyperlink 2" xfId="2692" hidden="1"/>
    <cellStyle name="Followed Hyperlink 2" xfId="2693" hidden="1"/>
    <cellStyle name="Followed Hyperlink 2" xfId="2694" hidden="1"/>
    <cellStyle name="Followed Hyperlink 2" xfId="2695" hidden="1"/>
    <cellStyle name="Followed Hyperlink 2" xfId="2696" hidden="1"/>
    <cellStyle name="Followed Hyperlink 2" xfId="2697" hidden="1"/>
    <cellStyle name="Followed Hyperlink 2" xfId="2698" hidden="1"/>
    <cellStyle name="Followed Hyperlink 2" xfId="2699" hidden="1"/>
    <cellStyle name="Followed Hyperlink 2" xfId="2700" hidden="1"/>
    <cellStyle name="Followed Hyperlink 2" xfId="2701" hidden="1"/>
    <cellStyle name="Followed Hyperlink 2" xfId="2702" hidden="1"/>
    <cellStyle name="Followed Hyperlink 2" xfId="2703" hidden="1"/>
    <cellStyle name="Followed Hyperlink 2" xfId="2704" hidden="1"/>
    <cellStyle name="Followed Hyperlink 2" xfId="2705" hidden="1"/>
    <cellStyle name="Followed Hyperlink 2" xfId="2706" hidden="1"/>
    <cellStyle name="Followed Hyperlink 2" xfId="2707" hidden="1"/>
    <cellStyle name="Followed Hyperlink 2" xfId="2708" hidden="1"/>
    <cellStyle name="Followed Hyperlink 2" xfId="2709" hidden="1"/>
    <cellStyle name="Followed Hyperlink 2" xfId="2710" hidden="1"/>
    <cellStyle name="Followed Hyperlink 2" xfId="2711" hidden="1"/>
    <cellStyle name="Followed Hyperlink 2" xfId="2712" hidden="1"/>
    <cellStyle name="Followed Hyperlink 2" xfId="2713" hidden="1"/>
    <cellStyle name="Followed Hyperlink 2" xfId="2714" hidden="1"/>
    <cellStyle name="Followed Hyperlink 2" xfId="2715" hidden="1"/>
    <cellStyle name="Followed Hyperlink 2" xfId="2716" hidden="1"/>
    <cellStyle name="Followed Hyperlink 2" xfId="2717" hidden="1"/>
    <cellStyle name="Followed Hyperlink 2" xfId="2718" hidden="1"/>
    <cellStyle name="Followed Hyperlink 2" xfId="2719" hidden="1"/>
    <cellStyle name="Followed Hyperlink 2" xfId="2720" hidden="1"/>
    <cellStyle name="Followed Hyperlink 2" xfId="2721" hidden="1"/>
    <cellStyle name="Followed Hyperlink 2" xfId="2722" hidden="1"/>
    <cellStyle name="Followed Hyperlink 2" xfId="2723" hidden="1"/>
    <cellStyle name="Followed Hyperlink 2" xfId="2724" hidden="1"/>
    <cellStyle name="Followed Hyperlink 2" xfId="2725" hidden="1"/>
    <cellStyle name="Followed Hyperlink 2" xfId="2726" hidden="1"/>
    <cellStyle name="Followed Hyperlink 2" xfId="2727" hidden="1"/>
    <cellStyle name="Followed Hyperlink 2" xfId="2728" hidden="1"/>
    <cellStyle name="Followed Hyperlink 2" xfId="2729" hidden="1"/>
    <cellStyle name="Followed Hyperlink 2" xfId="2730" hidden="1"/>
    <cellStyle name="Followed Hyperlink 2" xfId="2731" hidden="1"/>
    <cellStyle name="Followed Hyperlink 2" xfId="2732" hidden="1"/>
    <cellStyle name="Followed Hyperlink 2" xfId="2733" hidden="1"/>
    <cellStyle name="Followed Hyperlink 2" xfId="2734" hidden="1"/>
    <cellStyle name="Followed Hyperlink 2" xfId="2735" hidden="1"/>
    <cellStyle name="Followed Hyperlink 2" xfId="2736" hidden="1"/>
    <cellStyle name="Followed Hyperlink 2" xfId="2737" hidden="1"/>
    <cellStyle name="Followed Hyperlink 2" xfId="2738" hidden="1"/>
    <cellStyle name="Followed Hyperlink 2" xfId="2739" hidden="1"/>
    <cellStyle name="Followed Hyperlink 2" xfId="2740" hidden="1"/>
    <cellStyle name="Followed Hyperlink 2" xfId="2741" hidden="1"/>
    <cellStyle name="Followed Hyperlink 2" xfId="2742" hidden="1"/>
    <cellStyle name="Followed Hyperlink 2" xfId="2743" hidden="1"/>
    <cellStyle name="Followed Hyperlink 2" xfId="2744" hidden="1"/>
    <cellStyle name="Followed Hyperlink 2" xfId="2745" hidden="1"/>
    <cellStyle name="Followed Hyperlink 2" xfId="2746" hidden="1"/>
    <cellStyle name="Followed Hyperlink 2" xfId="2747" hidden="1"/>
    <cellStyle name="Followed Hyperlink 2" xfId="2748" hidden="1"/>
    <cellStyle name="Followed Hyperlink 2" xfId="2749" hidden="1"/>
    <cellStyle name="Followed Hyperlink 2" xfId="2750" hidden="1"/>
    <cellStyle name="Followed Hyperlink 2" xfId="2751" hidden="1"/>
    <cellStyle name="Followed Hyperlink 2" xfId="2752" hidden="1"/>
    <cellStyle name="Followed Hyperlink 2" xfId="2753" hidden="1"/>
    <cellStyle name="Followed Hyperlink 2" xfId="2754" hidden="1"/>
    <cellStyle name="Followed Hyperlink 2" xfId="2755" hidden="1"/>
    <cellStyle name="Followed Hyperlink 2" xfId="2756" hidden="1"/>
    <cellStyle name="Followed Hyperlink 2" xfId="2757" hidden="1"/>
    <cellStyle name="Followed Hyperlink 2" xfId="2758" hidden="1"/>
    <cellStyle name="Followed Hyperlink 2" xfId="2759" hidden="1"/>
    <cellStyle name="Followed Hyperlink 2" xfId="2760" hidden="1"/>
    <cellStyle name="Followed Hyperlink 2" xfId="2761" hidden="1"/>
    <cellStyle name="Followed Hyperlink 2" xfId="2762" hidden="1"/>
    <cellStyle name="Followed Hyperlink 2" xfId="2763" hidden="1"/>
    <cellStyle name="Followed Hyperlink 2" xfId="2764" hidden="1"/>
    <cellStyle name="Followed Hyperlink 2" xfId="2765" hidden="1"/>
    <cellStyle name="Followed Hyperlink 2" xfId="2766" hidden="1"/>
    <cellStyle name="Followed Hyperlink 2" xfId="2767" hidden="1"/>
    <cellStyle name="Followed Hyperlink 2" xfId="2768" hidden="1"/>
    <cellStyle name="Followed Hyperlink 2" xfId="2769" hidden="1"/>
    <cellStyle name="Followed Hyperlink 2" xfId="2770" hidden="1"/>
    <cellStyle name="Followed Hyperlink 2" xfId="2771" hidden="1"/>
    <cellStyle name="Followed Hyperlink 2" xfId="2772" hidden="1"/>
    <cellStyle name="Followed Hyperlink 2" xfId="2773" hidden="1"/>
    <cellStyle name="Followed Hyperlink 2" xfId="2774" hidden="1"/>
    <cellStyle name="Followed Hyperlink 2" xfId="2775" hidden="1"/>
    <cellStyle name="Followed Hyperlink 2" xfId="2776" hidden="1"/>
    <cellStyle name="Followed Hyperlink 2" xfId="2777" hidden="1"/>
    <cellStyle name="Followed Hyperlink 2" xfId="2778" hidden="1"/>
    <cellStyle name="Followed Hyperlink 2" xfId="2779" hidden="1"/>
    <cellStyle name="Followed Hyperlink 2" xfId="2780" hidden="1"/>
    <cellStyle name="Followed Hyperlink 2" xfId="2781" hidden="1"/>
    <cellStyle name="Followed Hyperlink 2" xfId="2782" hidden="1"/>
    <cellStyle name="Followed Hyperlink 2" xfId="2783" hidden="1"/>
    <cellStyle name="Followed Hyperlink 2" xfId="2784" hidden="1"/>
    <cellStyle name="Followed Hyperlink 2" xfId="2785" hidden="1"/>
    <cellStyle name="Followed Hyperlink 2" xfId="2786" hidden="1"/>
    <cellStyle name="Followed Hyperlink 2" xfId="2787" hidden="1"/>
    <cellStyle name="Followed Hyperlink 2" xfId="2788" hidden="1"/>
    <cellStyle name="Followed Hyperlink 2" xfId="2789" hidden="1"/>
    <cellStyle name="Followed Hyperlink 2" xfId="2790" hidden="1"/>
    <cellStyle name="Followed Hyperlink 2" xfId="2791" hidden="1"/>
    <cellStyle name="Followed Hyperlink 2" xfId="2792" hidden="1"/>
    <cellStyle name="Followed Hyperlink 2" xfId="2793" hidden="1"/>
    <cellStyle name="Followed Hyperlink 2" xfId="2794" hidden="1"/>
    <cellStyle name="Followed Hyperlink 2" xfId="2795" hidden="1"/>
    <cellStyle name="Followed Hyperlink 2" xfId="2796" hidden="1"/>
    <cellStyle name="Followed Hyperlink 2" xfId="2797" hidden="1"/>
    <cellStyle name="Followed Hyperlink 2" xfId="2798" hidden="1"/>
    <cellStyle name="Followed Hyperlink 2" xfId="2799" hidden="1"/>
    <cellStyle name="Followed Hyperlink 2" xfId="2800" hidden="1"/>
    <cellStyle name="Followed Hyperlink 2" xfId="2801" hidden="1"/>
    <cellStyle name="Followed Hyperlink 2" xfId="2802" hidden="1"/>
    <cellStyle name="Followed Hyperlink 2" xfId="2803" hidden="1"/>
    <cellStyle name="Followed Hyperlink 2" xfId="2804" hidden="1"/>
    <cellStyle name="Followed Hyperlink 2" xfId="2805" hidden="1"/>
    <cellStyle name="Followed Hyperlink 2" xfId="2806" hidden="1"/>
    <cellStyle name="Followed Hyperlink 2" xfId="2807" hidden="1"/>
    <cellStyle name="Followed Hyperlink 2" xfId="2808" hidden="1"/>
    <cellStyle name="Followed Hyperlink 2" xfId="2809" hidden="1"/>
    <cellStyle name="Followed Hyperlink 2" xfId="2810" hidden="1"/>
    <cellStyle name="Followed Hyperlink 2" xfId="2811" hidden="1"/>
    <cellStyle name="Followed Hyperlink 2" xfId="2812" hidden="1"/>
    <cellStyle name="Followed Hyperlink 2" xfId="2813" hidden="1"/>
    <cellStyle name="Followed Hyperlink 2" xfId="2814" hidden="1"/>
    <cellStyle name="Followed Hyperlink 2" xfId="2815" hidden="1"/>
    <cellStyle name="Followed Hyperlink 2" xfId="2816" hidden="1"/>
    <cellStyle name="Followed Hyperlink 2" xfId="2817" hidden="1"/>
    <cellStyle name="Followed Hyperlink 2" xfId="2818" hidden="1"/>
    <cellStyle name="Followed Hyperlink 2" xfId="2819" hidden="1"/>
    <cellStyle name="Followed Hyperlink 2" xfId="2820" hidden="1"/>
    <cellStyle name="Followed Hyperlink 2" xfId="2821" hidden="1"/>
    <cellStyle name="Followed Hyperlink 2" xfId="2822" hidden="1"/>
    <cellStyle name="Followed Hyperlink 2" xfId="2823" hidden="1"/>
    <cellStyle name="Followed Hyperlink 2" xfId="2824" hidden="1"/>
    <cellStyle name="Followed Hyperlink 2" xfId="2825" hidden="1"/>
    <cellStyle name="Followed Hyperlink 2" xfId="2826" hidden="1"/>
    <cellStyle name="Followed Hyperlink 2" xfId="2827" hidden="1"/>
    <cellStyle name="Followed Hyperlink 2" xfId="2828" hidden="1"/>
    <cellStyle name="Followed Hyperlink 2" xfId="2829" hidden="1"/>
    <cellStyle name="Followed Hyperlink 2" xfId="2830" hidden="1"/>
    <cellStyle name="Followed Hyperlink 2" xfId="2831" hidden="1"/>
    <cellStyle name="Followed Hyperlink 2" xfId="2832" hidden="1"/>
    <cellStyle name="Followed Hyperlink 2" xfId="2833" hidden="1"/>
    <cellStyle name="Followed Hyperlink 2" xfId="2834" hidden="1"/>
    <cellStyle name="Followed Hyperlink 2" xfId="2835" hidden="1"/>
    <cellStyle name="Followed Hyperlink 2" xfId="2836" hidden="1"/>
    <cellStyle name="Followed Hyperlink 2" xfId="2837" hidden="1"/>
    <cellStyle name="Followed Hyperlink 2" xfId="2838" hidden="1"/>
    <cellStyle name="Followed Hyperlink 2" xfId="2839" hidden="1"/>
    <cellStyle name="Followed Hyperlink 2" xfId="2840" hidden="1"/>
    <cellStyle name="Followed Hyperlink 2" xfId="2841" hidden="1"/>
    <cellStyle name="Followed Hyperlink 2" xfId="2842" hidden="1"/>
    <cellStyle name="Followed Hyperlink 2" xfId="2843" hidden="1"/>
    <cellStyle name="Followed Hyperlink 2" xfId="2844" hidden="1"/>
    <cellStyle name="Followed Hyperlink 2" xfId="2845" hidden="1"/>
    <cellStyle name="Followed Hyperlink 2" xfId="2846" hidden="1"/>
    <cellStyle name="Followed Hyperlink 2" xfId="2847" hidden="1"/>
    <cellStyle name="Followed Hyperlink 2" xfId="2848" hidden="1"/>
    <cellStyle name="Followed Hyperlink 2" xfId="2849" hidden="1"/>
    <cellStyle name="Followed Hyperlink 2" xfId="2850" hidden="1"/>
    <cellStyle name="Followed Hyperlink 2" xfId="2851" hidden="1"/>
    <cellStyle name="Followed Hyperlink 2" xfId="2852" hidden="1"/>
    <cellStyle name="Followed Hyperlink 2" xfId="2853" hidden="1"/>
    <cellStyle name="Followed Hyperlink 2" xfId="2854" hidden="1"/>
    <cellStyle name="Followed Hyperlink 2" xfId="2855" hidden="1"/>
    <cellStyle name="Followed Hyperlink 2" xfId="2856" hidden="1"/>
    <cellStyle name="Followed Hyperlink 2" xfId="2857" hidden="1"/>
    <cellStyle name="Followed Hyperlink 2" xfId="2858" hidden="1"/>
    <cellStyle name="Followed Hyperlink 2" xfId="2859" hidden="1"/>
    <cellStyle name="Followed Hyperlink 2" xfId="2860" hidden="1"/>
    <cellStyle name="Followed Hyperlink 2" xfId="2861" hidden="1"/>
    <cellStyle name="Followed Hyperlink 2" xfId="2862" hidden="1"/>
    <cellStyle name="Followed Hyperlink 2" xfId="2863" hidden="1"/>
    <cellStyle name="Followed Hyperlink 2" xfId="2864" hidden="1"/>
    <cellStyle name="Followed Hyperlink 2" xfId="2865" hidden="1"/>
    <cellStyle name="Followed Hyperlink 2" xfId="2866" hidden="1"/>
    <cellStyle name="Followed Hyperlink 2" xfId="2867" hidden="1"/>
    <cellStyle name="Followed Hyperlink 2" xfId="2868" hidden="1"/>
    <cellStyle name="Followed Hyperlink 2" xfId="2869" hidden="1"/>
    <cellStyle name="Followed Hyperlink 2" xfId="2870" hidden="1"/>
    <cellStyle name="Followed Hyperlink 2" xfId="2871" hidden="1"/>
    <cellStyle name="Followed Hyperlink 2" xfId="2872" hidden="1"/>
    <cellStyle name="Followed Hyperlink 2" xfId="2873" hidden="1"/>
    <cellStyle name="Followed Hyperlink 2" xfId="2874" hidden="1"/>
    <cellStyle name="Followed Hyperlink 2" xfId="2875" hidden="1"/>
    <cellStyle name="Followed Hyperlink 2" xfId="2876" hidden="1"/>
    <cellStyle name="Followed Hyperlink 2" xfId="2877" hidden="1"/>
    <cellStyle name="Followed Hyperlink 2" xfId="2878" hidden="1"/>
    <cellStyle name="Followed Hyperlink 2" xfId="2879" hidden="1"/>
    <cellStyle name="Followed Hyperlink 2" xfId="2880" hidden="1"/>
    <cellStyle name="Followed Hyperlink 2" xfId="2881" hidden="1"/>
    <cellStyle name="Followed Hyperlink 2" xfId="2882" hidden="1"/>
    <cellStyle name="Followed Hyperlink 2" xfId="2883" hidden="1"/>
    <cellStyle name="Followed Hyperlink 2" xfId="2884" hidden="1"/>
    <cellStyle name="Followed Hyperlink 2" xfId="2885" hidden="1"/>
    <cellStyle name="Followed Hyperlink 2" xfId="2886" hidden="1"/>
    <cellStyle name="Followed Hyperlink 2" xfId="2887" hidden="1"/>
    <cellStyle name="Followed Hyperlink 2" xfId="2888" hidden="1"/>
    <cellStyle name="Followed Hyperlink 2" xfId="2889" hidden="1"/>
    <cellStyle name="Followed Hyperlink 2" xfId="2890" hidden="1"/>
    <cellStyle name="Followed Hyperlink 2" xfId="2891" hidden="1"/>
    <cellStyle name="Followed Hyperlink 2" xfId="2892" hidden="1"/>
    <cellStyle name="Followed Hyperlink 2" xfId="2893" hidden="1"/>
    <cellStyle name="Followed Hyperlink 2" xfId="2894" hidden="1"/>
    <cellStyle name="Followed Hyperlink 2" xfId="2895" hidden="1"/>
    <cellStyle name="Followed Hyperlink 2" xfId="2896" hidden="1"/>
    <cellStyle name="Followed Hyperlink 2" xfId="2897" hidden="1"/>
    <cellStyle name="Followed Hyperlink 2" xfId="2898" hidden="1"/>
    <cellStyle name="Followed Hyperlink 2" xfId="2899" hidden="1"/>
    <cellStyle name="Followed Hyperlink 2" xfId="2900" hidden="1"/>
    <cellStyle name="Followed Hyperlink 2" xfId="2901" hidden="1"/>
    <cellStyle name="Followed Hyperlink 2" xfId="2902" hidden="1"/>
    <cellStyle name="Followed Hyperlink 2" xfId="2903" hidden="1"/>
    <cellStyle name="Followed Hyperlink 2" xfId="2904" hidden="1"/>
    <cellStyle name="Followed Hyperlink 2" xfId="2905" hidden="1"/>
    <cellStyle name="Followed Hyperlink 2" xfId="2906" hidden="1"/>
    <cellStyle name="Followed Hyperlink 2" xfId="2907" hidden="1"/>
    <cellStyle name="Followed Hyperlink 2" xfId="2908" hidden="1"/>
    <cellStyle name="Followed Hyperlink 2" xfId="2909" hidden="1"/>
    <cellStyle name="Followed Hyperlink 2" xfId="2910" hidden="1"/>
    <cellStyle name="Followed Hyperlink 2" xfId="2911" hidden="1"/>
    <cellStyle name="Followed Hyperlink 2" xfId="2912" hidden="1"/>
    <cellStyle name="Followed Hyperlink 2" xfId="2913" hidden="1"/>
    <cellStyle name="Followed Hyperlink 2" xfId="2914" hidden="1"/>
    <cellStyle name="Followed Hyperlink 2" xfId="2915" hidden="1"/>
    <cellStyle name="Followed Hyperlink 2" xfId="2916" hidden="1"/>
    <cellStyle name="Followed Hyperlink 2" xfId="2917" hidden="1"/>
    <cellStyle name="Followed Hyperlink 2" xfId="2918" hidden="1"/>
    <cellStyle name="Followed Hyperlink 2" xfId="2919" hidden="1"/>
    <cellStyle name="Followed Hyperlink 2" xfId="2920" hidden="1"/>
    <cellStyle name="Followed Hyperlink 2" xfId="2921" hidden="1"/>
    <cellStyle name="Followed Hyperlink 2" xfId="2922" hidden="1"/>
    <cellStyle name="Followed Hyperlink 2" xfId="2923" hidden="1"/>
    <cellStyle name="Followed Hyperlink 2" xfId="2924" hidden="1"/>
    <cellStyle name="Followed Hyperlink 2" xfId="2925" hidden="1"/>
    <cellStyle name="Followed Hyperlink 2" xfId="2926" hidden="1"/>
    <cellStyle name="Followed Hyperlink 2" xfId="2927" hidden="1"/>
    <cellStyle name="Followed Hyperlink 2" xfId="2928" hidden="1"/>
    <cellStyle name="Followed Hyperlink 2" xfId="2929" hidden="1"/>
    <cellStyle name="Followed Hyperlink 2" xfId="2930" hidden="1"/>
    <cellStyle name="Followed Hyperlink 2" xfId="2931" hidden="1"/>
    <cellStyle name="Followed Hyperlink 2" xfId="2932" hidden="1"/>
    <cellStyle name="Followed Hyperlink 2" xfId="2933" hidden="1"/>
    <cellStyle name="Followed Hyperlink 2" xfId="2934" hidden="1"/>
    <cellStyle name="Followed Hyperlink 2" xfId="2935" hidden="1"/>
    <cellStyle name="Followed Hyperlink 2" xfId="2936" hidden="1"/>
    <cellStyle name="Followed Hyperlink 2" xfId="2937" hidden="1"/>
    <cellStyle name="Followed Hyperlink 2" xfId="2938" hidden="1"/>
    <cellStyle name="Followed Hyperlink 2" xfId="2939" hidden="1"/>
    <cellStyle name="Followed Hyperlink 2" xfId="2940" hidden="1"/>
    <cellStyle name="Followed Hyperlink 2" xfId="2941" hidden="1"/>
    <cellStyle name="Followed Hyperlink 2" xfId="2942" hidden="1"/>
    <cellStyle name="Followed Hyperlink 2" xfId="2943" hidden="1"/>
    <cellStyle name="Followed Hyperlink 2" xfId="2944" hidden="1"/>
    <cellStyle name="Followed Hyperlink 2" xfId="2945" hidden="1"/>
    <cellStyle name="Followed Hyperlink 2" xfId="2946" hidden="1"/>
    <cellStyle name="Followed Hyperlink 2" xfId="2947" hidden="1"/>
    <cellStyle name="Good" xfId="29"/>
    <cellStyle name="Heading 1" xfId="30"/>
    <cellStyle name="Heading 2" xfId="31"/>
    <cellStyle name="Heading 3" xfId="32"/>
    <cellStyle name="Heading 4" xfId="33"/>
    <cellStyle name="Hyperlink" xfId="42" builtinId="8"/>
    <cellStyle name="Input" xfId="34"/>
    <cellStyle name="Linked Cell" xfId="35"/>
    <cellStyle name="Neutral" xfId="36"/>
    <cellStyle name="Normal" xfId="0" builtinId="0"/>
    <cellStyle name="Normal 2" xfId="1567"/>
    <cellStyle name="Normal 3" xfId="110"/>
    <cellStyle name="Normal 4" xfId="1821"/>
    <cellStyle name="Normal 5" xfId="109"/>
    <cellStyle name="Normal 6" xfId="2073"/>
    <cellStyle name="Normal 7" xfId="108"/>
    <cellStyle name="Normal 8" xfId="2199"/>
    <cellStyle name="Normal 9" xfId="107"/>
    <cellStyle name="Note" xfId="37"/>
    <cellStyle name="Note 10" xfId="115"/>
    <cellStyle name="Note 11" xfId="190"/>
    <cellStyle name="Note 12" xfId="253"/>
    <cellStyle name="Note 13" xfId="119"/>
    <cellStyle name="Note 14" xfId="505"/>
    <cellStyle name="Note 15" xfId="189"/>
    <cellStyle name="Note 16" xfId="755"/>
    <cellStyle name="Note 17" xfId="316"/>
    <cellStyle name="Note 18" xfId="114"/>
    <cellStyle name="Note 19" xfId="442"/>
    <cellStyle name="Note 2" xfId="120"/>
    <cellStyle name="Note 20" xfId="881"/>
    <cellStyle name="Note 21" xfId="568"/>
    <cellStyle name="Note 22" xfId="113"/>
    <cellStyle name="Note 23" xfId="944"/>
    <cellStyle name="Note 24" xfId="1007"/>
    <cellStyle name="Note 25" xfId="379"/>
    <cellStyle name="Note 26" xfId="1504"/>
    <cellStyle name="Note 27" xfId="818"/>
    <cellStyle name="Note 28" xfId="112"/>
    <cellStyle name="Note 29" xfId="1818"/>
    <cellStyle name="Note 3" xfId="188"/>
    <cellStyle name="Note 30" xfId="106"/>
    <cellStyle name="Note 31" xfId="1817"/>
    <cellStyle name="Note 32" xfId="1822"/>
    <cellStyle name="Note 33" xfId="111"/>
    <cellStyle name="Note 34" xfId="105"/>
    <cellStyle name="Note 35" xfId="1819"/>
    <cellStyle name="Note 36" xfId="2010"/>
    <cellStyle name="Note 37" xfId="1820"/>
    <cellStyle name="Note 38" xfId="2136"/>
    <cellStyle name="Note 39" xfId="1816"/>
    <cellStyle name="Note 4" xfId="118"/>
    <cellStyle name="Note 40" xfId="183"/>
    <cellStyle name="Note 41" xfId="1823"/>
    <cellStyle name="Note 42" xfId="2263"/>
    <cellStyle name="Note 43" xfId="2326"/>
    <cellStyle name="Note 44" xfId="184"/>
    <cellStyle name="Note 45" xfId="2200"/>
    <cellStyle name="Note 46" xfId="2389"/>
    <cellStyle name="Note 5" xfId="187"/>
    <cellStyle name="Note 6" xfId="117"/>
    <cellStyle name="Note 7" xfId="186"/>
    <cellStyle name="Note 8" xfId="116"/>
    <cellStyle name="Note 9" xfId="185"/>
    <cellStyle name="Output" xfId="38"/>
    <cellStyle name="Title" xfId="39"/>
    <cellStyle name="Total" xfId="40"/>
    <cellStyle name="Warning Text" xfId="41"/>
  </cellStyles>
  <dxfs count="108">
    <dxf>
      <numFmt numFmtId="1" formatCode="0"/>
    </dxf>
    <dxf>
      <alignment horizontal="general" vertical="bottom" textRotation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indexed="44"/>
        </patternFill>
      </fill>
      <alignment horizontal="center" vertical="bottom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10"/>
        <name val="Arial"/>
        <scheme val="none"/>
      </font>
      <alignment horizontal="left" vertical="bottom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10"/>
        <name val="Arial"/>
        <scheme val="none"/>
      </font>
      <alignment horizontal="left" vertical="bottom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10"/>
        <name val="Arial"/>
        <scheme val="none"/>
      </font>
      <numFmt numFmtId="1" formatCode="0"/>
      <alignment horizontal="left" vertical="bottom" textRotation="0" wrapText="0" indent="0" relativeIndent="0" justifyLastLine="0" shrinkToFit="0" readingOrder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48"/>
        <name val="Times New Roman"/>
        <scheme val="none"/>
      </font>
      <numFmt numFmtId="30" formatCode="@"/>
      <alignment horizontal="general" vertical="bottom" textRotation="0" wrapText="0" indent="0" relativeIndent="255" justifyLastLine="0" shrinkToFit="0" readingOrder="0"/>
    </dxf>
    <dxf>
      <alignment horizontal="center" vertical="bottom" textRotation="0" wrapText="1" indent="0" relativeIndent="0" justifyLastLine="0" shrinkToFit="0" readingOrder="0"/>
    </dxf>
    <dxf>
      <alignment horizontal="center" vertical="bottom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10"/>
        <name val="Arial"/>
        <scheme val="none"/>
      </font>
      <alignment horizontal="left" vertical="bottom" textRotation="0" wrapText="0" indent="0" relativeIndent="0" justifyLastLine="0" shrinkToFit="0" readingOrder="0"/>
    </dxf>
    <dxf>
      <font>
        <b/>
        <i val="0"/>
        <condense val="0"/>
        <extend val="0"/>
      </font>
      <fill>
        <patternFill>
          <bgColor indexed="43"/>
        </patternFill>
      </fill>
    </dxf>
    <dxf>
      <font>
        <b/>
        <i val="0"/>
        <condense val="0"/>
        <extend val="0"/>
      </font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ont>
        <b/>
        <i val="0"/>
        <condense val="0"/>
        <extend val="0"/>
      </font>
      <fill>
        <patternFill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10"/>
        <name val="Arial"/>
        <scheme val="none"/>
      </font>
      <alignment horizontal="left" vertical="bottom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10"/>
        <name val="Arial"/>
        <scheme val="none"/>
      </font>
      <alignment horizontal="left" vertical="bottom" textRotation="0" wrapText="0" indent="0" relativeIndent="0" justifyLastLine="0" shrinkToFit="0" readingOrder="0"/>
    </dxf>
    <dxf>
      <alignment horizontal="left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10"/>
        <name val="Arial"/>
        <scheme val="none"/>
      </font>
      <alignment horizontal="center" vertical="bottom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10"/>
        <name val="Arial"/>
        <scheme val="none"/>
      </font>
      <alignment horizontal="center" vertical="bottom" textRotation="0" wrapText="0" indent="0" relativeIndent="0" justifyLastLine="0" shrinkToFit="0" readingOrder="0"/>
    </dxf>
    <dxf>
      <numFmt numFmtId="1" formatCode="0"/>
      <alignment horizontal="center" vertical="bottom" textRotation="0" wrapText="0" indent="0" relativeIndent="0" justifyLastLine="0" shrinkToFit="0" readingOrder="0"/>
    </dxf>
    <dxf>
      <numFmt numFmtId="1" formatCode="0"/>
      <alignment horizontal="center" vertical="bottom" textRotation="0" wrapText="0" indent="0" relativeIndent="0" justifyLastLine="0" shrinkToFit="0" readingOrder="0"/>
    </dxf>
    <dxf>
      <numFmt numFmtId="1" formatCode="0"/>
      <alignment horizontal="center" vertical="bottom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48"/>
        <name val="Times New Roman"/>
        <scheme val="none"/>
      </font>
      <numFmt numFmtId="30" formatCode="@"/>
      <alignment horizontal="left" vertical="bottom" textRotation="0" wrapText="0" indent="0" relativeIndent="0" justifyLastLine="0" shrinkToFit="0" readingOrder="0"/>
    </dxf>
    <dxf>
      <alignment horizontal="center" vertical="bottom" textRotation="0" wrapText="1" indent="0" relativeIndent="0" justifyLastLine="0" shrinkToFit="0" readingOrder="0"/>
    </dxf>
    <dxf>
      <alignment horizontal="center" vertical="bottom" textRotation="0" wrapText="1" indent="0" relativeIndent="0" justifyLastLine="0" shrinkToFit="0" readingOrder="0"/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ont>
        <b/>
        <i val="0"/>
        <condense val="0"/>
        <extend val="0"/>
      </font>
      <fill>
        <patternFill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10"/>
        <name val="Arial"/>
        <scheme val="none"/>
      </font>
      <alignment horizontal="left" vertical="bottom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10"/>
        <name val="Arial"/>
        <scheme val="none"/>
      </font>
      <alignment horizontal="left" vertical="bottom" textRotation="0" wrapText="0" indent="0" relativeIndent="0" justifyLastLine="0" shrinkToFit="0" readingOrder="0"/>
    </dxf>
    <dxf>
      <alignment horizontal="general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10"/>
        <name val="Arial"/>
        <scheme val="none"/>
      </font>
      <alignment horizontal="left" vertical="bottom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10"/>
        <name val="Arial"/>
        <scheme val="none"/>
      </font>
      <alignment horizontal="left" vertical="bottom" textRotation="0" wrapText="0" indent="0" relativeIndent="0" justifyLastLine="0" shrinkToFit="0" readingOrder="0"/>
    </dxf>
    <dxf>
      <numFmt numFmtId="1" formatCode="0"/>
    </dxf>
    <dxf>
      <numFmt numFmtId="1" formatCode="0"/>
    </dxf>
    <dxf>
      <numFmt numFmtId="0" formatCode="General"/>
    </dxf>
    <dxf>
      <numFmt numFmtId="1" formatCode="0"/>
    </dxf>
    <dxf>
      <numFmt numFmtId="1" formatCode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48"/>
        <name val="Times New Roman"/>
        <scheme val="none"/>
      </font>
      <numFmt numFmtId="30" formatCode="@"/>
      <alignment horizontal="general" vertical="bottom" textRotation="0" wrapText="0" indent="0" relativeIndent="255" justifyLastLine="0" shrinkToFit="0" readingOrder="0"/>
    </dxf>
    <dxf>
      <alignment horizontal="center" vertical="bottom" textRotation="0" wrapText="1" indent="0" relativeIndent="0" justifyLastLine="0" shrinkToFit="0" readingOrder="0"/>
    </dxf>
    <dxf>
      <alignment horizontal="center" vertical="bottom" textRotation="0" wrapText="1" indent="0" relativeIndent="0" justifyLastLine="0" shrinkToFit="0" readingOrder="0"/>
    </dxf>
    <dxf>
      <font>
        <b/>
        <i val="0"/>
        <condense val="0"/>
        <extend val="0"/>
      </font>
      <fill>
        <patternFill>
          <bgColor indexed="43"/>
        </patternFill>
      </fill>
    </dxf>
    <dxf>
      <font>
        <b/>
        <i val="0"/>
        <condense val="0"/>
        <extend val="0"/>
      </font>
      <fill>
        <patternFill>
          <bgColor indexed="43"/>
        </patternFill>
      </fill>
    </dxf>
    <dxf>
      <font>
        <b/>
        <i val="0"/>
        <condense val="0"/>
        <extend val="0"/>
      </font>
      <fill>
        <patternFill>
          <bgColor indexed="4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10"/>
        <name val="Arial"/>
        <scheme val="none"/>
      </font>
      <alignment horizontal="left" vertical="bottom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10"/>
        <name val="Arial"/>
        <scheme val="none"/>
      </font>
      <alignment horizontal="left" vertical="bottom" textRotation="0" wrapText="0" indent="0" relativeIndent="0" justifyLastLine="0" shrinkToFit="0" readingOrder="0"/>
    </dxf>
    <dxf>
      <numFmt numFmtId="1" formatCode="0"/>
    </dxf>
    <dxf>
      <numFmt numFmtId="1" formatCode="0"/>
    </dxf>
    <dxf>
      <numFmt numFmtId="2" formatCode="0.0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48"/>
        <name val="Times New Roman"/>
        <scheme val="none"/>
      </font>
      <numFmt numFmtId="30" formatCode="@"/>
      <alignment horizontal="general" vertical="bottom" textRotation="0" wrapText="0" indent="0" relativeIndent="255" justifyLastLine="0" shrinkToFit="0" readingOrder="0"/>
    </dxf>
    <dxf>
      <alignment horizontal="center" vertical="bottom" textRotation="0" wrapText="1" indent="0" relativeIndent="0" justifyLastLine="0" shrinkToFit="0" readingOrder="0"/>
    </dxf>
    <dxf>
      <alignment horizontal="center" vertical="bottom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10"/>
        <name val="Arial"/>
        <scheme val="none"/>
      </font>
      <alignment horizontal="left" vertical="bottom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10"/>
        <name val="Arial"/>
        <scheme val="none"/>
      </font>
      <alignment horizontal="left" vertical="bottom" textRotation="0" wrapText="0" indent="0" relativeIndent="0" justifyLastLine="0" shrinkToFit="0" readingOrder="0"/>
    </dxf>
    <dxf>
      <numFmt numFmtId="1" formatCode="0"/>
    </dxf>
    <dxf>
      <numFmt numFmtId="1" formatCode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48"/>
        <name val="Times New Roman"/>
        <scheme val="none"/>
      </font>
      <numFmt numFmtId="30" formatCode="@"/>
      <alignment horizontal="left" vertical="bottom" textRotation="0" wrapText="0" indent="0" relativeIndent="0" justifyLastLine="0" shrinkToFit="0" readingOrder="0"/>
    </dxf>
    <dxf>
      <alignment horizontal="center" vertical="bottom" textRotation="0" wrapText="1" indent="0" relativeIndent="0" justifyLastLine="0" shrinkToFit="0" readingOrder="0"/>
    </dxf>
    <dxf>
      <alignment horizontal="center" vertical="bottom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10"/>
        <name val="Arial"/>
        <scheme val="none"/>
      </font>
      <alignment horizontal="left" vertical="bottom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10"/>
        <name val="Arial"/>
        <scheme val="none"/>
      </font>
      <alignment horizontal="left" vertical="bottom" textRotation="0" wrapText="0" indent="0" relativeIndent="0" justifyLastLine="0" shrinkToFit="0" readingOrder="0"/>
    </dxf>
    <dxf>
      <numFmt numFmtId="1" formatCode="0"/>
    </dxf>
    <dxf>
      <numFmt numFmtId="1" formatCode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48"/>
        <name val="Times New Roman"/>
        <scheme val="none"/>
      </font>
      <numFmt numFmtId="30" formatCode="@"/>
      <alignment horizontal="general" vertical="bottom" textRotation="0" wrapText="0" indent="0" relativeIndent="255" justifyLastLine="0" shrinkToFit="0" readingOrder="0"/>
    </dxf>
    <dxf>
      <alignment horizontal="center" vertical="bottom" textRotation="0" wrapText="1" indent="0" relativeIndent="0" justifyLastLine="0" shrinkToFit="0" readingOrder="0"/>
    </dxf>
    <dxf>
      <alignment horizontal="center" vertical="bottom" textRotation="0" wrapText="1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10"/>
        <name val="Arial"/>
        <scheme val="none"/>
      </font>
      <alignment horizontal="left" vertical="bottom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10"/>
        <name val="Arial"/>
        <scheme val="none"/>
      </font>
      <alignment horizontal="left" vertical="bottom" textRotation="0" wrapText="0" indent="0" relativeIndent="0" justifyLastLine="0" shrinkToFit="0" readingOrder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48"/>
        <name val="Times New Roman"/>
        <scheme val="none"/>
      </font>
      <numFmt numFmtId="30" formatCode="@"/>
      <alignment horizontal="general" vertical="bottom" textRotation="0" wrapText="0" indent="0" relativeIndent="255" justifyLastLine="0" shrinkToFit="0" readingOrder="0"/>
    </dxf>
    <dxf>
      <alignment horizontal="center" vertical="bottom" textRotation="0" wrapText="1" indent="0" relativeIndent="0" justifyLastLine="0" shrinkToFit="0" readingOrder="0"/>
    </dxf>
    <dxf>
      <alignment horizontal="center" vertical="bottom" textRotation="0" wrapText="1" indent="0" relativeIndent="0" justifyLastLine="0" shrinkToFit="0" readingOrder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10"/>
        <name val="Arial"/>
        <scheme val="none"/>
      </font>
      <alignment horizontal="left" vertical="bottom" textRotation="0" wrapText="0" inden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10"/>
        <name val="Arial"/>
        <scheme val="none"/>
      </font>
      <alignment horizontal="left" vertical="bottom" textRotation="0" wrapText="0" indent="0" relativeIndent="0" justifyLastLine="0" shrinkToFit="0" readingOrder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48"/>
        <name val="Times New Roman"/>
        <scheme val="none"/>
      </font>
      <numFmt numFmtId="30" formatCode="@"/>
      <alignment horizontal="general" vertical="bottom" textRotation="0" wrapText="0" indent="0" relativeIndent="255" justifyLastLine="0" shrinkToFit="0" readingOrder="0"/>
    </dxf>
    <dxf>
      <alignment horizontal="center" vertical="bottom" textRotation="0" wrapText="1" indent="0" relativeIndent="0" justifyLastLine="0" shrinkToFit="0" readingOrder="0"/>
    </dxf>
    <dxf>
      <alignment horizontal="center" vertical="bottom" textRotation="0" wrapText="1" indent="0" relativeIndent="0" justifyLastLine="0" shrinkToFit="0" readingOrder="0"/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66FF"/>
      <color rgb="FF3399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18</xdr:col>
      <xdr:colOff>718108</xdr:colOff>
      <xdr:row>76</xdr:row>
      <xdr:rowOff>139700</xdr:rowOff>
    </xdr:to>
    <xdr:pic>
      <xdr:nvPicPr>
        <xdr:cNvPr id="2" name="Picture 1" descr="Memory_spreadsheet_cover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"/>
          <a:ext cx="15577108" cy="11684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cores_India_National2019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MC2019/Scores_India_National2019%20fINAL%20RESULT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ME%20PC%201/Downloads/Scores_India_National2019%20(2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©WMSC"/>
      <sheetName val="Event_Details"/>
      <sheetName val="Instructions"/>
      <sheetName val="Data"/>
      <sheetName val="1. Names"/>
      <sheetName val="2. Binary"/>
      <sheetName val="3. Words"/>
      <sheetName val="4. 15MinNo"/>
      <sheetName val="5. 10minCards"/>
      <sheetName val="6. Speed Nos"/>
      <sheetName val="7. Dates"/>
      <sheetName val="9. Spoken No"/>
      <sheetName val="8. Images"/>
      <sheetName val="9. Spoken Number"/>
      <sheetName val="10. Speed Cards"/>
      <sheetName val="Summary"/>
    </sheetNames>
    <sheetDataSet>
      <sheetData sheetId="0"/>
      <sheetData sheetId="1"/>
      <sheetData sheetId="2"/>
      <sheetData sheetId="3">
        <row r="5">
          <cell r="A5" t="str">
            <v xml:space="preserve">Vasanth S </v>
          </cell>
          <cell r="B5" t="str">
            <v>India</v>
          </cell>
          <cell r="C5" t="str">
            <v>M</v>
          </cell>
          <cell r="D5">
            <v>38825</v>
          </cell>
        </row>
        <row r="6">
          <cell r="A6" t="str">
            <v xml:space="preserve">Yukthashree R </v>
          </cell>
          <cell r="B6" t="str">
            <v>India</v>
          </cell>
          <cell r="C6" t="str">
            <v>F</v>
          </cell>
          <cell r="D6">
            <v>38427</v>
          </cell>
        </row>
        <row r="7">
          <cell r="A7" t="str">
            <v>Srujan R</v>
          </cell>
          <cell r="B7" t="str">
            <v>India</v>
          </cell>
          <cell r="C7" t="str">
            <v>M</v>
          </cell>
          <cell r="D7">
            <v>38989</v>
          </cell>
        </row>
        <row r="8">
          <cell r="A8" t="str">
            <v>Pavan Kumar K M</v>
          </cell>
          <cell r="B8" t="str">
            <v>India</v>
          </cell>
          <cell r="C8" t="str">
            <v>M</v>
          </cell>
          <cell r="D8">
            <v>38558</v>
          </cell>
        </row>
        <row r="9">
          <cell r="A9" t="str">
            <v>Srishanth K</v>
          </cell>
          <cell r="B9" t="str">
            <v>India</v>
          </cell>
          <cell r="C9" t="str">
            <v>M</v>
          </cell>
          <cell r="D9">
            <v>38623</v>
          </cell>
        </row>
        <row r="10">
          <cell r="A10" t="str">
            <v>Shishira H V</v>
          </cell>
          <cell r="B10" t="str">
            <v>India</v>
          </cell>
          <cell r="C10" t="str">
            <v>F</v>
          </cell>
          <cell r="D10">
            <v>38678</v>
          </cell>
        </row>
        <row r="11">
          <cell r="A11" t="str">
            <v xml:space="preserve">Paavani N </v>
          </cell>
          <cell r="B11" t="str">
            <v>India</v>
          </cell>
          <cell r="C11" t="str">
            <v>F</v>
          </cell>
          <cell r="D11">
            <v>38614</v>
          </cell>
        </row>
        <row r="12">
          <cell r="A12" t="str">
            <v xml:space="preserve">Thriyaksha H S </v>
          </cell>
          <cell r="B12" t="str">
            <v>India</v>
          </cell>
          <cell r="C12" t="str">
            <v>F</v>
          </cell>
          <cell r="D12">
            <v>36525</v>
          </cell>
        </row>
        <row r="13">
          <cell r="A13" t="str">
            <v xml:space="preserve">Pallavi priya G </v>
          </cell>
          <cell r="B13" t="str">
            <v>India</v>
          </cell>
          <cell r="C13" t="str">
            <v>F</v>
          </cell>
          <cell r="D13">
            <v>38640</v>
          </cell>
        </row>
        <row r="14">
          <cell r="A14" t="str">
            <v>Amitha C</v>
          </cell>
          <cell r="B14" t="str">
            <v>India</v>
          </cell>
          <cell r="C14" t="str">
            <v>F</v>
          </cell>
          <cell r="D14">
            <v>38549</v>
          </cell>
        </row>
        <row r="15">
          <cell r="A15" t="str">
            <v xml:space="preserve">Sinchana K </v>
          </cell>
          <cell r="B15" t="str">
            <v>India</v>
          </cell>
          <cell r="C15" t="str">
            <v>F</v>
          </cell>
          <cell r="D15">
            <v>38461</v>
          </cell>
        </row>
        <row r="16">
          <cell r="A16" t="str">
            <v xml:space="preserve">Kruthika K A </v>
          </cell>
          <cell r="B16" t="str">
            <v>India</v>
          </cell>
          <cell r="C16" t="str">
            <v>F</v>
          </cell>
          <cell r="D16">
            <v>37067</v>
          </cell>
        </row>
        <row r="17">
          <cell r="A17" t="str">
            <v xml:space="preserve">Nawaz Khan </v>
          </cell>
          <cell r="B17" t="str">
            <v>India</v>
          </cell>
          <cell r="C17" t="str">
            <v>M</v>
          </cell>
          <cell r="D17">
            <v>36525</v>
          </cell>
        </row>
        <row r="18">
          <cell r="A18" t="str">
            <v>Haripriya C</v>
          </cell>
          <cell r="B18" t="str">
            <v>India</v>
          </cell>
          <cell r="C18" t="str">
            <v>F</v>
          </cell>
          <cell r="D18">
            <v>38444</v>
          </cell>
        </row>
        <row r="19">
          <cell r="A19" t="str">
            <v>Mukesh T N</v>
          </cell>
          <cell r="B19" t="str">
            <v>India</v>
          </cell>
          <cell r="C19" t="str">
            <v>M</v>
          </cell>
          <cell r="D19">
            <v>38567</v>
          </cell>
        </row>
        <row r="20">
          <cell r="A20" t="str">
            <v>Samiha Azeen</v>
          </cell>
          <cell r="B20" t="str">
            <v>India</v>
          </cell>
          <cell r="C20" t="str">
            <v>F</v>
          </cell>
          <cell r="D20">
            <v>38678</v>
          </cell>
        </row>
        <row r="21">
          <cell r="A21" t="str">
            <v>Pavanishree M</v>
          </cell>
          <cell r="B21" t="str">
            <v>India</v>
          </cell>
          <cell r="C21" t="str">
            <v>F</v>
          </cell>
          <cell r="D21">
            <v>36535</v>
          </cell>
        </row>
        <row r="22">
          <cell r="A22" t="str">
            <v>Niranjan S L</v>
          </cell>
          <cell r="B22" t="str">
            <v>India</v>
          </cell>
          <cell r="C22" t="str">
            <v>M</v>
          </cell>
          <cell r="D22">
            <v>40229</v>
          </cell>
        </row>
        <row r="23">
          <cell r="A23" t="str">
            <v xml:space="preserve">Chinmayi K </v>
          </cell>
          <cell r="B23" t="str">
            <v>India</v>
          </cell>
          <cell r="C23" t="str">
            <v>F</v>
          </cell>
          <cell r="D23">
            <v>36525</v>
          </cell>
        </row>
        <row r="24">
          <cell r="A24" t="str">
            <v xml:space="preserve">Thanushree Reddy </v>
          </cell>
          <cell r="B24" t="str">
            <v>India</v>
          </cell>
          <cell r="C24" t="str">
            <v>F</v>
          </cell>
          <cell r="D24">
            <v>38480</v>
          </cell>
        </row>
        <row r="25">
          <cell r="A25" t="str">
            <v>Yaswanth V M</v>
          </cell>
          <cell r="B25" t="str">
            <v>India</v>
          </cell>
          <cell r="C25" t="str">
            <v>M</v>
          </cell>
          <cell r="D25">
            <v>36525</v>
          </cell>
        </row>
        <row r="26">
          <cell r="A26" t="str">
            <v xml:space="preserve">Shaik Mohammed Zeeshan </v>
          </cell>
          <cell r="B26" t="str">
            <v>India</v>
          </cell>
          <cell r="C26" t="str">
            <v>M</v>
          </cell>
          <cell r="D26">
            <v>38317</v>
          </cell>
        </row>
        <row r="27">
          <cell r="A27" t="str">
            <v>Deepthi R</v>
          </cell>
          <cell r="B27" t="str">
            <v>India</v>
          </cell>
          <cell r="C27" t="str">
            <v>F</v>
          </cell>
          <cell r="D27">
            <v>38130</v>
          </cell>
        </row>
        <row r="28">
          <cell r="A28" t="str">
            <v xml:space="preserve">Amrutha K </v>
          </cell>
          <cell r="B28" t="str">
            <v>India</v>
          </cell>
          <cell r="C28" t="str">
            <v>F</v>
          </cell>
          <cell r="D28">
            <v>36549</v>
          </cell>
        </row>
        <row r="29">
          <cell r="A29" t="str">
            <v xml:space="preserve">Madhumitha R </v>
          </cell>
          <cell r="B29" t="str">
            <v>India</v>
          </cell>
          <cell r="C29" t="str">
            <v>F</v>
          </cell>
          <cell r="D29">
            <v>36597</v>
          </cell>
        </row>
        <row r="30">
          <cell r="A30" t="str">
            <v xml:space="preserve">Gagana G </v>
          </cell>
          <cell r="B30" t="str">
            <v>India</v>
          </cell>
          <cell r="C30" t="str">
            <v>F</v>
          </cell>
          <cell r="D30">
            <v>36525</v>
          </cell>
        </row>
        <row r="31">
          <cell r="A31" t="str">
            <v>Niharika G</v>
          </cell>
          <cell r="B31" t="str">
            <v>India</v>
          </cell>
          <cell r="C31" t="str">
            <v>F</v>
          </cell>
          <cell r="D31">
            <v>36545</v>
          </cell>
        </row>
        <row r="32">
          <cell r="A32" t="str">
            <v>Nehasulthana</v>
          </cell>
          <cell r="B32" t="str">
            <v>India</v>
          </cell>
          <cell r="C32" t="str">
            <v>F</v>
          </cell>
          <cell r="D32">
            <v>36581</v>
          </cell>
        </row>
        <row r="33">
          <cell r="A33" t="str">
            <v>Niharika N</v>
          </cell>
          <cell r="B33" t="str">
            <v>India</v>
          </cell>
          <cell r="C33" t="str">
            <v>F</v>
          </cell>
          <cell r="D33">
            <v>36643</v>
          </cell>
        </row>
        <row r="34">
          <cell r="A34" t="str">
            <v>Abhignan Rakshith Y R</v>
          </cell>
          <cell r="B34" t="str">
            <v>India</v>
          </cell>
          <cell r="C34" t="str">
            <v>M</v>
          </cell>
          <cell r="D34">
            <v>37863</v>
          </cell>
        </row>
        <row r="35">
          <cell r="A35" t="str">
            <v xml:space="preserve">Adeeba Falanaz </v>
          </cell>
          <cell r="B35" t="str">
            <v>India</v>
          </cell>
          <cell r="C35" t="str">
            <v>F</v>
          </cell>
          <cell r="D35">
            <v>38122</v>
          </cell>
        </row>
        <row r="36">
          <cell r="A36" t="str">
            <v>Ashika K</v>
          </cell>
          <cell r="B36" t="str">
            <v>India</v>
          </cell>
          <cell r="C36" t="str">
            <v>F</v>
          </cell>
          <cell r="D36">
            <v>36525</v>
          </cell>
        </row>
        <row r="37">
          <cell r="A37" t="str">
            <v xml:space="preserve">Deekash B G </v>
          </cell>
          <cell r="B37" t="str">
            <v>India</v>
          </cell>
          <cell r="C37" t="str">
            <v>F</v>
          </cell>
          <cell r="D37">
            <v>37971</v>
          </cell>
        </row>
        <row r="38">
          <cell r="A38" t="str">
            <v xml:space="preserve">Parinitha S </v>
          </cell>
          <cell r="B38" t="str">
            <v>India</v>
          </cell>
          <cell r="C38" t="str">
            <v>F</v>
          </cell>
          <cell r="D38">
            <v>38230</v>
          </cell>
        </row>
        <row r="39">
          <cell r="A39" t="str">
            <v xml:space="preserve">Saanvi R A </v>
          </cell>
          <cell r="B39" t="str">
            <v>India</v>
          </cell>
          <cell r="C39" t="str">
            <v>F</v>
          </cell>
          <cell r="D39">
            <v>38188</v>
          </cell>
        </row>
        <row r="40">
          <cell r="A40" t="str">
            <v xml:space="preserve">Yukthishree S </v>
          </cell>
          <cell r="B40" t="str">
            <v>India</v>
          </cell>
          <cell r="C40" t="str">
            <v>F</v>
          </cell>
          <cell r="D40">
            <v>38019</v>
          </cell>
        </row>
        <row r="41">
          <cell r="A41" t="str">
            <v xml:space="preserve">Shalika M C </v>
          </cell>
          <cell r="B41" t="str">
            <v>India</v>
          </cell>
          <cell r="C41" t="str">
            <v>F</v>
          </cell>
          <cell r="D41">
            <v>38159</v>
          </cell>
        </row>
        <row r="42">
          <cell r="A42" t="str">
            <v>Spoorthy K</v>
          </cell>
          <cell r="B42" t="str">
            <v>India</v>
          </cell>
          <cell r="C42" t="str">
            <v>F</v>
          </cell>
          <cell r="D42">
            <v>37968</v>
          </cell>
        </row>
        <row r="43">
          <cell r="A43" t="str">
            <v>Soukhya V V</v>
          </cell>
          <cell r="B43" t="str">
            <v>India</v>
          </cell>
          <cell r="C43" t="str">
            <v>F</v>
          </cell>
          <cell r="D43">
            <v>38217</v>
          </cell>
        </row>
        <row r="44">
          <cell r="A44" t="str">
            <v>Thanmayee M</v>
          </cell>
          <cell r="B44" t="str">
            <v>India</v>
          </cell>
          <cell r="C44" t="str">
            <v>F</v>
          </cell>
          <cell r="D44">
            <v>36671</v>
          </cell>
        </row>
        <row r="45">
          <cell r="A45" t="str">
            <v>Sai Abhiram P R</v>
          </cell>
          <cell r="B45" t="str">
            <v>India</v>
          </cell>
          <cell r="C45" t="str">
            <v>M</v>
          </cell>
          <cell r="D45">
            <v>38206</v>
          </cell>
        </row>
        <row r="46">
          <cell r="A46" t="str">
            <v xml:space="preserve">Monisha N </v>
          </cell>
          <cell r="B46" t="str">
            <v>India</v>
          </cell>
          <cell r="C46" t="str">
            <v>F</v>
          </cell>
          <cell r="D46">
            <v>38339</v>
          </cell>
        </row>
        <row r="47">
          <cell r="A47" t="str">
            <v>Chethas V</v>
          </cell>
          <cell r="B47" t="str">
            <v>India</v>
          </cell>
          <cell r="C47" t="str">
            <v>M</v>
          </cell>
          <cell r="D47">
            <v>38219</v>
          </cell>
        </row>
        <row r="48">
          <cell r="A48" t="str">
            <v xml:space="preserve">Lochan S Srihari </v>
          </cell>
          <cell r="B48" t="str">
            <v>India</v>
          </cell>
          <cell r="C48" t="str">
            <v>M</v>
          </cell>
          <cell r="D48">
            <v>38111</v>
          </cell>
        </row>
        <row r="49">
          <cell r="A49" t="str">
            <v>Veera Suhas C K</v>
          </cell>
          <cell r="B49" t="str">
            <v>India</v>
          </cell>
          <cell r="C49" t="str">
            <v>M</v>
          </cell>
          <cell r="D49">
            <v>37853</v>
          </cell>
        </row>
        <row r="50">
          <cell r="A50" t="str">
            <v>Sujitha P</v>
          </cell>
          <cell r="B50" t="str">
            <v>India</v>
          </cell>
          <cell r="C50" t="str">
            <v>F</v>
          </cell>
          <cell r="D50">
            <v>38106</v>
          </cell>
        </row>
        <row r="51">
          <cell r="A51" t="str">
            <v xml:space="preserve">Yashwitha S </v>
          </cell>
          <cell r="B51" t="str">
            <v>India</v>
          </cell>
          <cell r="C51" t="str">
            <v>F</v>
          </cell>
          <cell r="D51">
            <v>38142</v>
          </cell>
        </row>
        <row r="52">
          <cell r="A52" t="str">
            <v>Chirasya M</v>
          </cell>
          <cell r="B52" t="str">
            <v>India</v>
          </cell>
          <cell r="C52" t="str">
            <v>F</v>
          </cell>
          <cell r="D52">
            <v>38328</v>
          </cell>
        </row>
        <row r="53">
          <cell r="A53" t="str">
            <v>Prajwal C B</v>
          </cell>
          <cell r="B53" t="str">
            <v>India</v>
          </cell>
          <cell r="C53" t="str">
            <v>M</v>
          </cell>
          <cell r="D53">
            <v>38312</v>
          </cell>
        </row>
        <row r="54">
          <cell r="A54" t="str">
            <v>Bindushree R</v>
          </cell>
          <cell r="B54" t="str">
            <v>India</v>
          </cell>
          <cell r="C54" t="str">
            <v>F</v>
          </cell>
          <cell r="D54">
            <v>38047</v>
          </cell>
        </row>
        <row r="55">
          <cell r="A55" t="str">
            <v>Sushant H</v>
          </cell>
          <cell r="B55" t="str">
            <v>India</v>
          </cell>
          <cell r="C55" t="str">
            <v>M</v>
          </cell>
          <cell r="D55">
            <v>38465</v>
          </cell>
        </row>
        <row r="56">
          <cell r="A56" t="str">
            <v>Babitha U</v>
          </cell>
          <cell r="B56" t="str">
            <v>India</v>
          </cell>
          <cell r="C56" t="str">
            <v>F</v>
          </cell>
          <cell r="D56">
            <v>38292</v>
          </cell>
        </row>
        <row r="57">
          <cell r="A57" t="str">
            <v xml:space="preserve">Lubna Halima N </v>
          </cell>
          <cell r="B57" t="str">
            <v>India</v>
          </cell>
          <cell r="C57" t="str">
            <v>F</v>
          </cell>
          <cell r="D57">
            <v>38210</v>
          </cell>
        </row>
        <row r="58">
          <cell r="A58" t="str">
            <v xml:space="preserve">Tarun Gowda G </v>
          </cell>
          <cell r="B58" t="str">
            <v>India</v>
          </cell>
          <cell r="C58" t="str">
            <v>M</v>
          </cell>
          <cell r="D58">
            <v>38071</v>
          </cell>
        </row>
        <row r="59">
          <cell r="A59" t="str">
            <v xml:space="preserve">Megha Sree A C </v>
          </cell>
          <cell r="B59" t="str">
            <v>India</v>
          </cell>
          <cell r="C59" t="str">
            <v>F</v>
          </cell>
          <cell r="D59">
            <v>37573</v>
          </cell>
        </row>
        <row r="60">
          <cell r="A60" t="str">
            <v xml:space="preserve">Raghav M Gowda </v>
          </cell>
          <cell r="B60" t="str">
            <v>India</v>
          </cell>
          <cell r="C60" t="str">
            <v>M</v>
          </cell>
          <cell r="D60">
            <v>37713</v>
          </cell>
        </row>
        <row r="61">
          <cell r="A61" t="str">
            <v xml:space="preserve">Yashwanth C V </v>
          </cell>
          <cell r="B61" t="str">
            <v>India</v>
          </cell>
          <cell r="C61" t="str">
            <v>M</v>
          </cell>
          <cell r="D61">
            <v>37836</v>
          </cell>
        </row>
        <row r="62">
          <cell r="A62" t="str">
            <v xml:space="preserve">Shreya N </v>
          </cell>
          <cell r="B62" t="str">
            <v>India</v>
          </cell>
          <cell r="C62" t="str">
            <v>F</v>
          </cell>
          <cell r="D62">
            <v>37695</v>
          </cell>
        </row>
        <row r="63">
          <cell r="A63" t="str">
            <v xml:space="preserve">Shreecharan V </v>
          </cell>
          <cell r="B63" t="str">
            <v>India</v>
          </cell>
          <cell r="C63" t="str">
            <v>M</v>
          </cell>
          <cell r="D63">
            <v>36640</v>
          </cell>
        </row>
        <row r="64">
          <cell r="A64" t="str">
            <v>Yaswanthkumar V</v>
          </cell>
          <cell r="B64" t="str">
            <v>India</v>
          </cell>
          <cell r="C64" t="str">
            <v>M</v>
          </cell>
          <cell r="D64">
            <v>37444</v>
          </cell>
        </row>
        <row r="65">
          <cell r="A65" t="str">
            <v xml:space="preserve">Kanish M </v>
          </cell>
          <cell r="B65" t="str">
            <v>India</v>
          </cell>
          <cell r="C65" t="str">
            <v>M</v>
          </cell>
          <cell r="D65">
            <v>37868</v>
          </cell>
        </row>
        <row r="66">
          <cell r="A66" t="str">
            <v>Deekshitha A</v>
          </cell>
          <cell r="B66" t="str">
            <v>India</v>
          </cell>
          <cell r="C66" t="str">
            <v>F</v>
          </cell>
          <cell r="D66">
            <v>37890</v>
          </cell>
        </row>
        <row r="67">
          <cell r="A67" t="str">
            <v xml:space="preserve">Lisha R </v>
          </cell>
          <cell r="B67" t="str">
            <v>India</v>
          </cell>
          <cell r="C67" t="str">
            <v>F</v>
          </cell>
          <cell r="D67">
            <v>37619</v>
          </cell>
        </row>
        <row r="68">
          <cell r="A68" t="str">
            <v xml:space="preserve">Chinmay Krishna M </v>
          </cell>
          <cell r="B68" t="str">
            <v>India</v>
          </cell>
          <cell r="C68" t="str">
            <v>M</v>
          </cell>
          <cell r="D68">
            <v>37808</v>
          </cell>
        </row>
        <row r="69">
          <cell r="A69" t="str">
            <v>Govardhna M</v>
          </cell>
          <cell r="B69" t="str">
            <v>India</v>
          </cell>
          <cell r="C69" t="str">
            <v>M</v>
          </cell>
          <cell r="D69">
            <v>36692</v>
          </cell>
        </row>
        <row r="70">
          <cell r="A70" t="str">
            <v xml:space="preserve">Preetham S </v>
          </cell>
          <cell r="B70" t="str">
            <v>India</v>
          </cell>
          <cell r="C70" t="str">
            <v>F</v>
          </cell>
          <cell r="D70">
            <v>37684</v>
          </cell>
        </row>
        <row r="71">
          <cell r="A71" t="str">
            <v>Manish Gowda R</v>
          </cell>
          <cell r="B71" t="str">
            <v>India</v>
          </cell>
          <cell r="C71" t="str">
            <v>M</v>
          </cell>
          <cell r="D71">
            <v>38009</v>
          </cell>
        </row>
        <row r="72">
          <cell r="A72" t="str">
            <v>Spoorthi M</v>
          </cell>
          <cell r="B72" t="str">
            <v>India</v>
          </cell>
          <cell r="C72" t="str">
            <v>F</v>
          </cell>
          <cell r="D72">
            <v>37860</v>
          </cell>
        </row>
        <row r="73">
          <cell r="A73" t="str">
            <v xml:space="preserve">Bhoomika A </v>
          </cell>
          <cell r="B73" t="str">
            <v>India</v>
          </cell>
          <cell r="C73" t="str">
            <v>F</v>
          </cell>
          <cell r="D73">
            <v>37965</v>
          </cell>
        </row>
        <row r="74">
          <cell r="A74" t="str">
            <v>Charanya Murthy K</v>
          </cell>
          <cell r="B74" t="str">
            <v>India</v>
          </cell>
          <cell r="C74" t="str">
            <v>F</v>
          </cell>
          <cell r="D74">
            <v>37755</v>
          </cell>
        </row>
        <row r="75">
          <cell r="A75" t="str">
            <v>Navami N</v>
          </cell>
          <cell r="B75" t="str">
            <v>India</v>
          </cell>
          <cell r="C75" t="str">
            <v>F</v>
          </cell>
          <cell r="D75">
            <v>37905</v>
          </cell>
        </row>
        <row r="76">
          <cell r="A76" t="str">
            <v>Adithya Gowda D M</v>
          </cell>
          <cell r="B76" t="str">
            <v>India</v>
          </cell>
          <cell r="C76" t="str">
            <v>M</v>
          </cell>
          <cell r="D76">
            <v>37864</v>
          </cell>
        </row>
        <row r="77">
          <cell r="A77" t="str">
            <v>Bhuvith Sanjay N</v>
          </cell>
          <cell r="B77" t="str">
            <v>India</v>
          </cell>
          <cell r="C77" t="str">
            <v>M</v>
          </cell>
          <cell r="D77">
            <v>37490</v>
          </cell>
        </row>
        <row r="78">
          <cell r="A78" t="str">
            <v xml:space="preserve">Yashasvi R </v>
          </cell>
          <cell r="B78" t="str">
            <v>India</v>
          </cell>
          <cell r="C78" t="str">
            <v>F</v>
          </cell>
          <cell r="D78">
            <v>37664</v>
          </cell>
        </row>
        <row r="79">
          <cell r="A79" t="str">
            <v xml:space="preserve">Mohammed Rehan </v>
          </cell>
          <cell r="B79" t="str">
            <v>India</v>
          </cell>
          <cell r="C79" t="str">
            <v>M</v>
          </cell>
          <cell r="D79">
            <v>37677</v>
          </cell>
        </row>
        <row r="80">
          <cell r="A80" t="str">
            <v xml:space="preserve">Nuthan Kumar M </v>
          </cell>
          <cell r="B80" t="str">
            <v>India</v>
          </cell>
          <cell r="C80" t="str">
            <v>M</v>
          </cell>
          <cell r="D80">
            <v>37771</v>
          </cell>
        </row>
        <row r="81">
          <cell r="A81" t="str">
            <v xml:space="preserve">Kishore Preetham M S </v>
          </cell>
          <cell r="B81" t="str">
            <v>India</v>
          </cell>
          <cell r="C81" t="str">
            <v>M</v>
          </cell>
          <cell r="D81">
            <v>37731</v>
          </cell>
        </row>
        <row r="82">
          <cell r="A82" t="str">
            <v xml:space="preserve">Thanush K </v>
          </cell>
          <cell r="B82" t="str">
            <v>India</v>
          </cell>
          <cell r="C82" t="str">
            <v>M</v>
          </cell>
          <cell r="D82">
            <v>37715</v>
          </cell>
        </row>
        <row r="83">
          <cell r="A83" t="str">
            <v>Karthikeyan D</v>
          </cell>
          <cell r="B83" t="str">
            <v>India</v>
          </cell>
          <cell r="C83" t="str">
            <v>M</v>
          </cell>
          <cell r="D83">
            <v>37883</v>
          </cell>
        </row>
        <row r="84">
          <cell r="A84" t="str">
            <v>Vibha S</v>
          </cell>
          <cell r="B84" t="str">
            <v>India</v>
          </cell>
          <cell r="C84" t="str">
            <v>F</v>
          </cell>
          <cell r="D84">
            <v>37840</v>
          </cell>
        </row>
        <row r="85">
          <cell r="A85" t="str">
            <v xml:space="preserve">Roshini L </v>
          </cell>
          <cell r="B85" t="str">
            <v>India</v>
          </cell>
          <cell r="C85" t="str">
            <v>F</v>
          </cell>
          <cell r="D85">
            <v>37824</v>
          </cell>
        </row>
        <row r="86">
          <cell r="A86" t="str">
            <v>Kushi M</v>
          </cell>
          <cell r="B86" t="str">
            <v>India</v>
          </cell>
          <cell r="C86" t="str">
            <v>F</v>
          </cell>
          <cell r="D86">
            <v>37828</v>
          </cell>
        </row>
        <row r="87">
          <cell r="A87" t="str">
            <v>Navaneeth B C</v>
          </cell>
          <cell r="B87" t="str">
            <v>India</v>
          </cell>
          <cell r="C87" t="str">
            <v>M</v>
          </cell>
          <cell r="D87">
            <v>37778</v>
          </cell>
        </row>
        <row r="88">
          <cell r="A88" t="str">
            <v xml:space="preserve">Maahin Muskan </v>
          </cell>
          <cell r="B88" t="str">
            <v>India</v>
          </cell>
          <cell r="C88" t="str">
            <v>F</v>
          </cell>
          <cell r="D88">
            <v>37628</v>
          </cell>
        </row>
        <row r="89">
          <cell r="A89" t="str">
            <v xml:space="preserve">Yashwanth M G </v>
          </cell>
          <cell r="B89" t="str">
            <v>India</v>
          </cell>
          <cell r="C89" t="str">
            <v>M</v>
          </cell>
          <cell r="D89">
            <v>37636</v>
          </cell>
        </row>
        <row r="90">
          <cell r="A90" t="str">
            <v xml:space="preserve">Shashank S </v>
          </cell>
          <cell r="B90" t="str">
            <v>India</v>
          </cell>
          <cell r="C90" t="str">
            <v>M</v>
          </cell>
          <cell r="D90">
            <v>37811</v>
          </cell>
        </row>
        <row r="91">
          <cell r="A91" t="str">
            <v xml:space="preserve">Lokesh V Nayak </v>
          </cell>
          <cell r="B91" t="str">
            <v>India</v>
          </cell>
          <cell r="C91" t="str">
            <v>M</v>
          </cell>
          <cell r="D91">
            <v>36909</v>
          </cell>
        </row>
        <row r="92">
          <cell r="A92" t="str">
            <v xml:space="preserve">Shree Preetham M </v>
          </cell>
          <cell r="B92" t="str">
            <v>India</v>
          </cell>
          <cell r="C92" t="str">
            <v>M</v>
          </cell>
          <cell r="D92">
            <v>37878</v>
          </cell>
        </row>
        <row r="93">
          <cell r="A93" t="str">
            <v xml:space="preserve">Manish Mourya S </v>
          </cell>
          <cell r="B93" t="str">
            <v>India</v>
          </cell>
          <cell r="C93" t="str">
            <v>M</v>
          </cell>
          <cell r="D93">
            <v>37463</v>
          </cell>
        </row>
        <row r="94">
          <cell r="A94" t="str">
            <v xml:space="preserve">Rethushree R </v>
          </cell>
          <cell r="B94" t="str">
            <v>India</v>
          </cell>
          <cell r="C94" t="str">
            <v>F</v>
          </cell>
          <cell r="D94">
            <v>36901</v>
          </cell>
        </row>
        <row r="95">
          <cell r="A95" t="str">
            <v xml:space="preserve">Jawad Khan </v>
          </cell>
          <cell r="B95" t="str">
            <v>India</v>
          </cell>
          <cell r="C95" t="str">
            <v>M</v>
          </cell>
          <cell r="D95">
            <v>37346</v>
          </cell>
        </row>
        <row r="96">
          <cell r="A96" t="str">
            <v xml:space="preserve">Deekshith N S </v>
          </cell>
          <cell r="B96" t="str">
            <v>India</v>
          </cell>
          <cell r="C96" t="str">
            <v>M</v>
          </cell>
          <cell r="D96">
            <v>37342</v>
          </cell>
        </row>
        <row r="97">
          <cell r="A97" t="str">
            <v xml:space="preserve">Sathwik Satish </v>
          </cell>
          <cell r="B97" t="str">
            <v>India</v>
          </cell>
          <cell r="C97" t="str">
            <v>M</v>
          </cell>
          <cell r="D97">
            <v>37369</v>
          </cell>
        </row>
        <row r="98">
          <cell r="A98" t="str">
            <v>Adithya Y C</v>
          </cell>
          <cell r="B98" t="str">
            <v>India</v>
          </cell>
          <cell r="C98" t="str">
            <v>M</v>
          </cell>
          <cell r="D98">
            <v>37163</v>
          </cell>
        </row>
        <row r="99">
          <cell r="A99" t="str">
            <v xml:space="preserve">Yashas M N </v>
          </cell>
          <cell r="B99" t="str">
            <v>India</v>
          </cell>
          <cell r="C99" t="str">
            <v>M</v>
          </cell>
          <cell r="D99">
            <v>37309</v>
          </cell>
        </row>
        <row r="100">
          <cell r="A100" t="str">
            <v xml:space="preserve">Jeevitha S </v>
          </cell>
          <cell r="B100" t="str">
            <v>India</v>
          </cell>
          <cell r="C100" t="str">
            <v>F</v>
          </cell>
          <cell r="D100">
            <v>36579</v>
          </cell>
        </row>
        <row r="101">
          <cell r="A101" t="str">
            <v>Srujana P</v>
          </cell>
          <cell r="B101" t="str">
            <v>India</v>
          </cell>
          <cell r="C101" t="str">
            <v>F</v>
          </cell>
          <cell r="D101">
            <v>37448</v>
          </cell>
        </row>
        <row r="102">
          <cell r="A102" t="str">
            <v xml:space="preserve">Kalyan Kumar S </v>
          </cell>
          <cell r="B102" t="str">
            <v>India</v>
          </cell>
          <cell r="C102" t="str">
            <v>M</v>
          </cell>
          <cell r="D102" t="str">
            <v/>
          </cell>
        </row>
        <row r="103">
          <cell r="A103" t="str">
            <v>Amulya J</v>
          </cell>
          <cell r="B103" t="str">
            <v>India</v>
          </cell>
          <cell r="C103" t="str">
            <v>F</v>
          </cell>
          <cell r="D103">
            <v>36666</v>
          </cell>
        </row>
        <row r="104">
          <cell r="A104" t="str">
            <v xml:space="preserve">Shashank R </v>
          </cell>
          <cell r="B104" t="str">
            <v>India</v>
          </cell>
          <cell r="C104" t="str">
            <v>M</v>
          </cell>
          <cell r="D104">
            <v>36633</v>
          </cell>
        </row>
        <row r="105">
          <cell r="A105" t="str">
            <v xml:space="preserve">Chandankrishna M </v>
          </cell>
          <cell r="B105" t="str">
            <v>India</v>
          </cell>
          <cell r="C105" t="str">
            <v>M</v>
          </cell>
          <cell r="D105">
            <v>37536</v>
          </cell>
        </row>
        <row r="106">
          <cell r="A106" t="str">
            <v>Moulyashree M</v>
          </cell>
          <cell r="B106" t="str">
            <v>India</v>
          </cell>
          <cell r="C106" t="str">
            <v>F</v>
          </cell>
          <cell r="D106">
            <v>37364</v>
          </cell>
        </row>
        <row r="107">
          <cell r="A107" t="str">
            <v>Shivani N Bale</v>
          </cell>
          <cell r="B107" t="str">
            <v>India</v>
          </cell>
          <cell r="C107" t="str">
            <v>F</v>
          </cell>
          <cell r="D107">
            <v>36605</v>
          </cell>
        </row>
        <row r="108">
          <cell r="A108" t="str">
            <v>Vismaya B N</v>
          </cell>
          <cell r="B108" t="str">
            <v>India</v>
          </cell>
          <cell r="C108" t="str">
            <v>F</v>
          </cell>
          <cell r="D108">
            <v>37356</v>
          </cell>
        </row>
        <row r="109">
          <cell r="A109" t="str">
            <v>Chithrashree B N</v>
          </cell>
          <cell r="B109" t="str">
            <v>India</v>
          </cell>
          <cell r="C109" t="str">
            <v>F</v>
          </cell>
          <cell r="D109">
            <v>38010</v>
          </cell>
        </row>
        <row r="110">
          <cell r="A110" t="str">
            <v>Misha Taskeen M</v>
          </cell>
          <cell r="B110" t="str">
            <v>India</v>
          </cell>
          <cell r="C110" t="str">
            <v>F</v>
          </cell>
          <cell r="D110">
            <v>37359</v>
          </cell>
        </row>
        <row r="111">
          <cell r="A111" t="str">
            <v>Keerthi N</v>
          </cell>
          <cell r="B111" t="str">
            <v>India</v>
          </cell>
          <cell r="C111" t="str">
            <v>F</v>
          </cell>
          <cell r="D111">
            <v>36540</v>
          </cell>
        </row>
        <row r="112">
          <cell r="A112" t="str">
            <v>Nehashree K S</v>
          </cell>
          <cell r="B112" t="str">
            <v>India</v>
          </cell>
          <cell r="C112" t="str">
            <v>F</v>
          </cell>
          <cell r="D112">
            <v>36535</v>
          </cell>
        </row>
        <row r="113">
          <cell r="A113" t="str">
            <v>Prashanth G N</v>
          </cell>
          <cell r="B113" t="str">
            <v>India</v>
          </cell>
          <cell r="C113" t="str">
            <v>M</v>
          </cell>
          <cell r="D113">
            <v>36572</v>
          </cell>
        </row>
        <row r="114">
          <cell r="A114" t="str">
            <v>Disha S</v>
          </cell>
          <cell r="B114" t="str">
            <v>India</v>
          </cell>
          <cell r="C114" t="str">
            <v>F</v>
          </cell>
          <cell r="D114">
            <v>36650</v>
          </cell>
        </row>
        <row r="115">
          <cell r="A115" t="str">
            <v xml:space="preserve">Poojitha V Sasthri </v>
          </cell>
          <cell r="B115" t="str">
            <v>India</v>
          </cell>
          <cell r="C115" t="str">
            <v>F</v>
          </cell>
          <cell r="D115">
            <v>36610</v>
          </cell>
        </row>
        <row r="116">
          <cell r="A116" t="str">
            <v xml:space="preserve">Sharanya N </v>
          </cell>
          <cell r="B116" t="str">
            <v>India</v>
          </cell>
          <cell r="C116" t="str">
            <v>F</v>
          </cell>
          <cell r="D116">
            <v>37585</v>
          </cell>
        </row>
        <row r="117">
          <cell r="A117" t="str">
            <v xml:space="preserve">Harshitha K </v>
          </cell>
          <cell r="B117" t="str">
            <v>India</v>
          </cell>
          <cell r="C117" t="str">
            <v>F</v>
          </cell>
          <cell r="D117">
            <v>37323</v>
          </cell>
        </row>
        <row r="118">
          <cell r="A118" t="str">
            <v xml:space="preserve">Manya S </v>
          </cell>
          <cell r="B118" t="str">
            <v>India</v>
          </cell>
          <cell r="C118" t="str">
            <v>F</v>
          </cell>
          <cell r="D118">
            <v>37437</v>
          </cell>
        </row>
        <row r="119">
          <cell r="A119" t="str">
            <v xml:space="preserve">Hemanth </v>
          </cell>
          <cell r="B119" t="str">
            <v>India</v>
          </cell>
          <cell r="C119" t="str">
            <v>M</v>
          </cell>
          <cell r="D119">
            <v>36543</v>
          </cell>
        </row>
        <row r="120">
          <cell r="A120" t="str">
            <v xml:space="preserve">Parimala </v>
          </cell>
          <cell r="B120" t="str">
            <v>India</v>
          </cell>
          <cell r="C120" t="str">
            <v>F</v>
          </cell>
          <cell r="D120">
            <v>36595</v>
          </cell>
        </row>
        <row r="121">
          <cell r="A121" t="str">
            <v xml:space="preserve">SindhuKrishna B </v>
          </cell>
          <cell r="B121" t="str">
            <v>India</v>
          </cell>
          <cell r="C121" t="str">
            <v>F</v>
          </cell>
          <cell r="D121">
            <v>37260</v>
          </cell>
        </row>
        <row r="122">
          <cell r="A122" t="str">
            <v>Nikilgowda H N</v>
          </cell>
          <cell r="B122" t="str">
            <v>India</v>
          </cell>
          <cell r="C122" t="str">
            <v>M</v>
          </cell>
          <cell r="D122">
            <v>36707</v>
          </cell>
        </row>
        <row r="123">
          <cell r="A123" t="str">
            <v xml:space="preserve">Kushal Reddy P </v>
          </cell>
          <cell r="B123" t="str">
            <v>India</v>
          </cell>
          <cell r="C123" t="str">
            <v>M</v>
          </cell>
          <cell r="D123">
            <v>37077</v>
          </cell>
        </row>
        <row r="124">
          <cell r="A124" t="str">
            <v xml:space="preserve">Monika K </v>
          </cell>
          <cell r="B124" t="str">
            <v>India</v>
          </cell>
          <cell r="C124" t="str">
            <v>F</v>
          </cell>
          <cell r="D124">
            <v>37492</v>
          </cell>
        </row>
        <row r="125">
          <cell r="A125" t="str">
            <v>Jameel Pasha</v>
          </cell>
          <cell r="B125" t="str">
            <v>India</v>
          </cell>
          <cell r="C125" t="str">
            <v>M</v>
          </cell>
          <cell r="D125">
            <v>36702</v>
          </cell>
        </row>
        <row r="126">
          <cell r="A126" t="str">
            <v xml:space="preserve">Priya Dharshan </v>
          </cell>
          <cell r="B126" t="str">
            <v>India</v>
          </cell>
          <cell r="C126" t="str">
            <v>M</v>
          </cell>
          <cell r="D126">
            <v>36646</v>
          </cell>
        </row>
        <row r="127">
          <cell r="A127" t="str">
            <v>Nagesh S</v>
          </cell>
          <cell r="B127" t="str">
            <v>India</v>
          </cell>
          <cell r="C127" t="str">
            <v>M</v>
          </cell>
          <cell r="D127">
            <v>36583</v>
          </cell>
        </row>
        <row r="128">
          <cell r="A128" t="str">
            <v xml:space="preserve">Bhuvanesh P </v>
          </cell>
          <cell r="B128" t="str">
            <v>India</v>
          </cell>
          <cell r="C128" t="str">
            <v>M</v>
          </cell>
          <cell r="D128">
            <v>37138</v>
          </cell>
        </row>
        <row r="129">
          <cell r="A129" t="str">
            <v xml:space="preserve">Dinesh K A </v>
          </cell>
          <cell r="B129" t="str">
            <v>India</v>
          </cell>
          <cell r="C129" t="str">
            <v>M</v>
          </cell>
          <cell r="D129">
            <v>37643</v>
          </cell>
        </row>
        <row r="130">
          <cell r="A130" t="str">
            <v xml:space="preserve">Devika S </v>
          </cell>
          <cell r="B130" t="str">
            <v>India</v>
          </cell>
          <cell r="C130" t="str">
            <v>F</v>
          </cell>
          <cell r="D130">
            <v>37590</v>
          </cell>
        </row>
        <row r="131">
          <cell r="A131" t="str">
            <v xml:space="preserve">Inchara M S Olekar </v>
          </cell>
          <cell r="B131" t="str">
            <v>India</v>
          </cell>
          <cell r="C131" t="str">
            <v>F</v>
          </cell>
          <cell r="D131">
            <v>37397</v>
          </cell>
        </row>
        <row r="132">
          <cell r="A132" t="str">
            <v>Harshitha G</v>
          </cell>
          <cell r="B132" t="str">
            <v>India</v>
          </cell>
          <cell r="C132" t="str">
            <v>F</v>
          </cell>
          <cell r="D132">
            <v>37350</v>
          </cell>
        </row>
        <row r="133">
          <cell r="A133" t="str">
            <v xml:space="preserve">Charan N </v>
          </cell>
          <cell r="B133" t="str">
            <v>India</v>
          </cell>
          <cell r="C133" t="str">
            <v>M</v>
          </cell>
          <cell r="D133">
            <v>37345</v>
          </cell>
        </row>
        <row r="134">
          <cell r="A134" t="str">
            <v xml:space="preserve">Heamanth Roshan </v>
          </cell>
          <cell r="B134" t="str">
            <v>India</v>
          </cell>
          <cell r="C134" t="str">
            <v>M</v>
          </cell>
          <cell r="D134">
            <v>37434</v>
          </cell>
        </row>
        <row r="135">
          <cell r="A135" t="str">
            <v xml:space="preserve">Bhavana N </v>
          </cell>
          <cell r="B135" t="str">
            <v>India</v>
          </cell>
          <cell r="C135" t="str">
            <v>F</v>
          </cell>
          <cell r="D135">
            <v>37229</v>
          </cell>
        </row>
        <row r="136">
          <cell r="A136" t="str">
            <v>Neeraj Gowda M</v>
          </cell>
          <cell r="B136" t="str">
            <v>India</v>
          </cell>
          <cell r="C136" t="str">
            <v>M</v>
          </cell>
          <cell r="D136">
            <v>37471</v>
          </cell>
        </row>
        <row r="137">
          <cell r="A137" t="str">
            <v xml:space="preserve">Ananya S </v>
          </cell>
          <cell r="B137" t="str">
            <v>India</v>
          </cell>
          <cell r="C137" t="str">
            <v>F</v>
          </cell>
          <cell r="D137">
            <v>37090</v>
          </cell>
        </row>
        <row r="138">
          <cell r="A138" t="str">
            <v>Mohith K</v>
          </cell>
          <cell r="B138" t="str">
            <v>India</v>
          </cell>
          <cell r="C138" t="str">
            <v>M</v>
          </cell>
          <cell r="D138">
            <v>37218</v>
          </cell>
        </row>
        <row r="139">
          <cell r="A139" t="str">
            <v>Lavaneetha M</v>
          </cell>
          <cell r="B139" t="str">
            <v>India</v>
          </cell>
          <cell r="C139" t="str">
            <v>F</v>
          </cell>
          <cell r="D139">
            <v>36603</v>
          </cell>
        </row>
        <row r="140">
          <cell r="A140" t="str">
            <v xml:space="preserve">Samay Sharma </v>
          </cell>
          <cell r="B140" t="str">
            <v>India</v>
          </cell>
          <cell r="C140" t="str">
            <v>M</v>
          </cell>
          <cell r="D140">
            <v>36554</v>
          </cell>
        </row>
        <row r="141">
          <cell r="A141" t="str">
            <v xml:space="preserve">Deepaksai N </v>
          </cell>
          <cell r="B141" t="str">
            <v>India</v>
          </cell>
          <cell r="C141" t="str">
            <v>M</v>
          </cell>
          <cell r="D141">
            <v>37451</v>
          </cell>
        </row>
        <row r="142">
          <cell r="A142" t="str">
            <v>Yashas Raj</v>
          </cell>
          <cell r="B142" t="str">
            <v>India</v>
          </cell>
          <cell r="C142" t="str">
            <v>M</v>
          </cell>
          <cell r="D142">
            <v>37308</v>
          </cell>
        </row>
        <row r="143">
          <cell r="A143" t="str">
            <v xml:space="preserve">Chetana G </v>
          </cell>
          <cell r="B143" t="str">
            <v>India</v>
          </cell>
          <cell r="C143" t="str">
            <v>F</v>
          </cell>
          <cell r="D143">
            <v>37372</v>
          </cell>
        </row>
        <row r="144">
          <cell r="A144" t="str">
            <v xml:space="preserve">Dhruva Tej U </v>
          </cell>
          <cell r="B144" t="str">
            <v>India</v>
          </cell>
          <cell r="C144" t="str">
            <v>M</v>
          </cell>
          <cell r="D144">
            <v>37445</v>
          </cell>
        </row>
        <row r="145">
          <cell r="A145" t="str">
            <v xml:space="preserve">Pragathi Y C </v>
          </cell>
          <cell r="B145" t="str">
            <v>India</v>
          </cell>
          <cell r="C145" t="str">
            <v>F</v>
          </cell>
          <cell r="D145">
            <v>37329</v>
          </cell>
        </row>
        <row r="146">
          <cell r="A146" t="str">
            <v>Preethu N</v>
          </cell>
          <cell r="B146" t="str">
            <v>India</v>
          </cell>
          <cell r="C146" t="str">
            <v>F</v>
          </cell>
          <cell r="D146">
            <v>36603</v>
          </cell>
        </row>
        <row r="147">
          <cell r="A147" t="str">
            <v xml:space="preserve">Jeevashree G </v>
          </cell>
          <cell r="B147" t="str">
            <v>India</v>
          </cell>
          <cell r="C147" t="str">
            <v>F</v>
          </cell>
          <cell r="D147">
            <v>37530</v>
          </cell>
        </row>
        <row r="148">
          <cell r="A148" t="str">
            <v>Bhavatej V</v>
          </cell>
          <cell r="B148" t="str">
            <v>India</v>
          </cell>
          <cell r="C148" t="str">
            <v>M</v>
          </cell>
          <cell r="D148">
            <v>37611</v>
          </cell>
        </row>
        <row r="149">
          <cell r="A149" t="str">
            <v>Ruchitha M</v>
          </cell>
          <cell r="B149" t="str">
            <v>India</v>
          </cell>
          <cell r="C149" t="str">
            <v>F</v>
          </cell>
          <cell r="D149">
            <v>37496</v>
          </cell>
        </row>
        <row r="150">
          <cell r="A150" t="str">
            <v>Jeevitha M</v>
          </cell>
          <cell r="B150" t="str">
            <v>India</v>
          </cell>
          <cell r="C150" t="str">
            <v>F</v>
          </cell>
          <cell r="D150">
            <v>36903</v>
          </cell>
        </row>
        <row r="151">
          <cell r="A151" t="str">
            <v>Jai Govardhan G V</v>
          </cell>
          <cell r="B151" t="str">
            <v>India</v>
          </cell>
          <cell r="C151" t="str">
            <v>M</v>
          </cell>
          <cell r="D151">
            <v>37550</v>
          </cell>
        </row>
        <row r="152">
          <cell r="A152" t="str">
            <v>Sanjana V</v>
          </cell>
          <cell r="B152" t="str">
            <v>India</v>
          </cell>
          <cell r="C152" t="str">
            <v>F</v>
          </cell>
          <cell r="D152">
            <v>36611</v>
          </cell>
        </row>
        <row r="153">
          <cell r="A153" t="str">
            <v>Jeevan Gowda K</v>
          </cell>
          <cell r="B153" t="str">
            <v>India</v>
          </cell>
          <cell r="C153" t="str">
            <v>M</v>
          </cell>
          <cell r="D153">
            <v>37069</v>
          </cell>
        </row>
        <row r="154">
          <cell r="A154" t="str">
            <v xml:space="preserve">Vaishnavi Y </v>
          </cell>
          <cell r="B154" t="str">
            <v>India</v>
          </cell>
          <cell r="C154" t="str">
            <v>F</v>
          </cell>
          <cell r="D154">
            <v>36966</v>
          </cell>
        </row>
        <row r="155">
          <cell r="A155" t="str">
            <v>Rohith M R</v>
          </cell>
          <cell r="B155" t="str">
            <v>India</v>
          </cell>
          <cell r="C155" t="str">
            <v>M</v>
          </cell>
          <cell r="D155">
            <v>36722</v>
          </cell>
        </row>
        <row r="156">
          <cell r="A156" t="str">
            <v>Vishnu Prakesh M</v>
          </cell>
          <cell r="B156" t="str">
            <v>India</v>
          </cell>
          <cell r="C156" t="str">
            <v>M</v>
          </cell>
          <cell r="D156">
            <v>36908</v>
          </cell>
        </row>
        <row r="157">
          <cell r="A157" t="str">
            <v xml:space="preserve">Karthik Raj </v>
          </cell>
          <cell r="B157" t="str">
            <v>India</v>
          </cell>
          <cell r="C157" t="str">
            <v>M</v>
          </cell>
          <cell r="D157">
            <v>37042</v>
          </cell>
        </row>
        <row r="158">
          <cell r="A158" t="str">
            <v>Rohan Reddy D J</v>
          </cell>
          <cell r="B158" t="str">
            <v>India</v>
          </cell>
          <cell r="C158" t="str">
            <v>M</v>
          </cell>
          <cell r="D158">
            <v>37195</v>
          </cell>
        </row>
        <row r="159">
          <cell r="A159" t="str">
            <v>Neeteesh Gowda A M</v>
          </cell>
          <cell r="B159" t="str">
            <v>India</v>
          </cell>
          <cell r="C159" t="str">
            <v>M</v>
          </cell>
          <cell r="D159">
            <v>36891</v>
          </cell>
        </row>
        <row r="160">
          <cell r="A160" t="str">
            <v xml:space="preserve">Ranjanashree A </v>
          </cell>
          <cell r="B160" t="str">
            <v>India</v>
          </cell>
          <cell r="C160" t="str">
            <v>F</v>
          </cell>
          <cell r="D160">
            <v>37113</v>
          </cell>
        </row>
        <row r="161">
          <cell r="A161" t="str">
            <v xml:space="preserve">Keerthana B Nayak </v>
          </cell>
          <cell r="B161" t="str">
            <v>India</v>
          </cell>
          <cell r="C161" t="str">
            <v>F</v>
          </cell>
          <cell r="D161">
            <v>37077</v>
          </cell>
        </row>
        <row r="162">
          <cell r="A162" t="str">
            <v xml:space="preserve">Kruthika B </v>
          </cell>
          <cell r="B162" t="str">
            <v>India</v>
          </cell>
          <cell r="C162" t="str">
            <v>F</v>
          </cell>
          <cell r="D162">
            <v>37067</v>
          </cell>
        </row>
        <row r="163">
          <cell r="A163" t="str">
            <v>Meghana R</v>
          </cell>
          <cell r="B163" t="str">
            <v>India</v>
          </cell>
          <cell r="C163" t="str">
            <v>F</v>
          </cell>
          <cell r="D163">
            <v>37109</v>
          </cell>
        </row>
        <row r="164">
          <cell r="A164" t="str">
            <v xml:space="preserve">Hemashree S </v>
          </cell>
          <cell r="B164" t="str">
            <v>India</v>
          </cell>
          <cell r="C164" t="str">
            <v>F</v>
          </cell>
          <cell r="D164">
            <v>36833</v>
          </cell>
        </row>
        <row r="165">
          <cell r="A165" t="str">
            <v xml:space="preserve">Gautham M Shanbhagh </v>
          </cell>
          <cell r="B165" t="str">
            <v>India</v>
          </cell>
          <cell r="C165" t="str">
            <v>M</v>
          </cell>
          <cell r="D165">
            <v>37012</v>
          </cell>
        </row>
        <row r="166">
          <cell r="A166" t="str">
            <v xml:space="preserve">Tejas J Aradhya </v>
          </cell>
          <cell r="B166" t="str">
            <v>India</v>
          </cell>
          <cell r="C166" t="str">
            <v>M</v>
          </cell>
          <cell r="D166">
            <v>37142</v>
          </cell>
        </row>
        <row r="167">
          <cell r="A167" t="str">
            <v xml:space="preserve">Yashika R Reddy </v>
          </cell>
          <cell r="B167" t="str">
            <v>India</v>
          </cell>
          <cell r="C167" t="str">
            <v>F</v>
          </cell>
          <cell r="D167">
            <v>36603</v>
          </cell>
        </row>
        <row r="168">
          <cell r="A168" t="str">
            <v xml:space="preserve">Thanu S Ram </v>
          </cell>
          <cell r="B168" t="str">
            <v>India</v>
          </cell>
          <cell r="C168" t="str">
            <v>F</v>
          </cell>
          <cell r="D168">
            <v>37114</v>
          </cell>
        </row>
        <row r="169">
          <cell r="A169" t="str">
            <v>Sandesh B M</v>
          </cell>
          <cell r="B169" t="str">
            <v>India</v>
          </cell>
          <cell r="C169" t="str">
            <v>M</v>
          </cell>
          <cell r="D169">
            <v>37065</v>
          </cell>
        </row>
        <row r="170">
          <cell r="A170" t="str">
            <v xml:space="preserve">Chaithashree A </v>
          </cell>
          <cell r="B170" t="str">
            <v>India</v>
          </cell>
          <cell r="C170" t="str">
            <v>F</v>
          </cell>
          <cell r="D170">
            <v>37262</v>
          </cell>
        </row>
        <row r="171">
          <cell r="A171" t="str">
            <v>Mokshitha K</v>
          </cell>
          <cell r="B171" t="str">
            <v>India</v>
          </cell>
          <cell r="C171" t="str">
            <v>F</v>
          </cell>
          <cell r="D171">
            <v>37082</v>
          </cell>
        </row>
        <row r="172">
          <cell r="A172" t="str">
            <v xml:space="preserve">Shreechaya S </v>
          </cell>
          <cell r="B172" t="str">
            <v>India</v>
          </cell>
          <cell r="C172" t="str">
            <v>F</v>
          </cell>
          <cell r="D172">
            <v>37268</v>
          </cell>
        </row>
        <row r="173">
          <cell r="A173" t="str">
            <v xml:space="preserve">Kushal T S </v>
          </cell>
          <cell r="B173" t="str">
            <v>India</v>
          </cell>
          <cell r="C173" t="str">
            <v>M</v>
          </cell>
          <cell r="D173">
            <v>37169</v>
          </cell>
        </row>
        <row r="174">
          <cell r="A174" t="str">
            <v>Vijay S</v>
          </cell>
          <cell r="B174" t="str">
            <v>India</v>
          </cell>
          <cell r="C174" t="str">
            <v>M</v>
          </cell>
          <cell r="D174">
            <v>36992</v>
          </cell>
        </row>
        <row r="175">
          <cell r="A175" t="str">
            <v xml:space="preserve">Faizan Khan </v>
          </cell>
          <cell r="B175" t="str">
            <v>India</v>
          </cell>
          <cell r="C175" t="str">
            <v>M</v>
          </cell>
          <cell r="D175">
            <v>37135</v>
          </cell>
        </row>
        <row r="176">
          <cell r="A176" t="str">
            <v xml:space="preserve">Rohith Kishan </v>
          </cell>
          <cell r="B176" t="str">
            <v>India</v>
          </cell>
          <cell r="C176" t="str">
            <v>M</v>
          </cell>
          <cell r="D176">
            <v>37223</v>
          </cell>
        </row>
        <row r="177">
          <cell r="A177" t="str">
            <v xml:space="preserve">Hemanth S </v>
          </cell>
          <cell r="B177" t="str">
            <v>India</v>
          </cell>
          <cell r="C177" t="str">
            <v>M</v>
          </cell>
          <cell r="D177">
            <v>37270</v>
          </cell>
        </row>
        <row r="178">
          <cell r="A178" t="str">
            <v xml:space="preserve">Ananya Narayan Swamy </v>
          </cell>
          <cell r="B178" t="str">
            <v>India</v>
          </cell>
          <cell r="C178" t="str">
            <v>F</v>
          </cell>
          <cell r="D178">
            <v>36978</v>
          </cell>
        </row>
        <row r="179">
          <cell r="A179" t="str">
            <v xml:space="preserve">Gagandeep S R </v>
          </cell>
          <cell r="B179" t="str">
            <v>India</v>
          </cell>
          <cell r="C179" t="str">
            <v>M</v>
          </cell>
          <cell r="D179">
            <v>37323</v>
          </cell>
        </row>
        <row r="180">
          <cell r="A180" t="str">
            <v>Shivani E M</v>
          </cell>
          <cell r="B180" t="str">
            <v>India</v>
          </cell>
          <cell r="C180" t="str">
            <v>F</v>
          </cell>
          <cell r="D180">
            <v>37041</v>
          </cell>
        </row>
        <row r="181">
          <cell r="A181" t="str">
            <v>Ruthwik Bharghav N</v>
          </cell>
          <cell r="B181" t="str">
            <v>India</v>
          </cell>
          <cell r="C181" t="str">
            <v>M</v>
          </cell>
          <cell r="D181">
            <v>36900</v>
          </cell>
        </row>
        <row r="182">
          <cell r="A182" t="str">
            <v xml:space="preserve">Vaishanavi S </v>
          </cell>
          <cell r="B182" t="str">
            <v>India</v>
          </cell>
          <cell r="C182" t="str">
            <v>F</v>
          </cell>
          <cell r="D182">
            <v>36978</v>
          </cell>
        </row>
        <row r="183">
          <cell r="A183" t="str">
            <v xml:space="preserve">Swasthik P S </v>
          </cell>
          <cell r="B183" t="str">
            <v>India</v>
          </cell>
          <cell r="C183" t="str">
            <v>F</v>
          </cell>
          <cell r="D183">
            <v>37102</v>
          </cell>
        </row>
        <row r="184">
          <cell r="A184" t="str">
            <v>Purushotham  M</v>
          </cell>
          <cell r="B184" t="str">
            <v>India</v>
          </cell>
          <cell r="C184" t="str">
            <v>M</v>
          </cell>
          <cell r="D184">
            <v>37303</v>
          </cell>
        </row>
        <row r="185">
          <cell r="A185" t="str">
            <v xml:space="preserve">Ananya G </v>
          </cell>
          <cell r="B185" t="str">
            <v>India</v>
          </cell>
          <cell r="C185" t="str">
            <v>F</v>
          </cell>
          <cell r="D185">
            <v>37087</v>
          </cell>
        </row>
        <row r="186">
          <cell r="A186" t="str">
            <v>Chinmay D</v>
          </cell>
          <cell r="B186" t="str">
            <v>India</v>
          </cell>
          <cell r="C186" t="str">
            <v>M</v>
          </cell>
          <cell r="D186">
            <v>36889</v>
          </cell>
        </row>
        <row r="187">
          <cell r="A187" t="str">
            <v xml:space="preserve">Prajwal S </v>
          </cell>
          <cell r="B187" t="str">
            <v>India</v>
          </cell>
          <cell r="C187" t="str">
            <v>M</v>
          </cell>
          <cell r="D187">
            <v>36840</v>
          </cell>
        </row>
        <row r="188">
          <cell r="A188" t="str">
            <v xml:space="preserve">Akash R </v>
          </cell>
          <cell r="B188" t="str">
            <v>India</v>
          </cell>
          <cell r="C188" t="str">
            <v>M</v>
          </cell>
          <cell r="D188">
            <v>36816</v>
          </cell>
        </row>
        <row r="189">
          <cell r="A189" t="str">
            <v>Karthikeya Reddy S V</v>
          </cell>
          <cell r="B189" t="str">
            <v>India</v>
          </cell>
          <cell r="C189" t="str">
            <v>M</v>
          </cell>
          <cell r="D189">
            <v>36543</v>
          </cell>
        </row>
        <row r="190">
          <cell r="A190" t="str">
            <v xml:space="preserve">Varshini V V </v>
          </cell>
          <cell r="B190" t="str">
            <v>India</v>
          </cell>
          <cell r="C190" t="str">
            <v>F</v>
          </cell>
          <cell r="D190">
            <v>37022</v>
          </cell>
        </row>
        <row r="191">
          <cell r="A191" t="str">
            <v xml:space="preserve">Anushree S </v>
          </cell>
          <cell r="B191" t="str">
            <v>India</v>
          </cell>
          <cell r="C191" t="str">
            <v>F</v>
          </cell>
          <cell r="D191">
            <v>37087</v>
          </cell>
        </row>
        <row r="192">
          <cell r="A192" t="str">
            <v>Nithushree A S</v>
          </cell>
          <cell r="B192" t="str">
            <v>India</v>
          </cell>
          <cell r="C192" t="str">
            <v>F</v>
          </cell>
          <cell r="D192">
            <v>36816</v>
          </cell>
        </row>
        <row r="193">
          <cell r="A193" t="str">
            <v>Hruthik Reddy S N</v>
          </cell>
          <cell r="B193" t="str">
            <v>India</v>
          </cell>
          <cell r="C193" t="str">
            <v>M</v>
          </cell>
          <cell r="D193">
            <v>38116</v>
          </cell>
        </row>
        <row r="194">
          <cell r="A194" t="str">
            <v>Darshan Krishna</v>
          </cell>
          <cell r="B194" t="str">
            <v>India</v>
          </cell>
          <cell r="C194" t="str">
            <v>M</v>
          </cell>
          <cell r="D194">
            <v>37993</v>
          </cell>
        </row>
        <row r="195">
          <cell r="A195" t="str">
            <v>Dharani K S</v>
          </cell>
          <cell r="B195" t="str">
            <v>India</v>
          </cell>
          <cell r="C195" t="str">
            <v>F</v>
          </cell>
          <cell r="D195">
            <v>37392</v>
          </cell>
        </row>
        <row r="196">
          <cell r="A196" t="str">
            <v>MONISH.Y</v>
          </cell>
          <cell r="B196" t="str">
            <v>India</v>
          </cell>
          <cell r="C196" t="str">
            <v>M</v>
          </cell>
          <cell r="D196">
            <v>37328</v>
          </cell>
        </row>
        <row r="197">
          <cell r="A197" t="str">
            <v>MADHUSUDHAN.G</v>
          </cell>
          <cell r="B197" t="str">
            <v>India</v>
          </cell>
          <cell r="C197" t="str">
            <v>M</v>
          </cell>
          <cell r="D197">
            <v>37355</v>
          </cell>
        </row>
        <row r="198">
          <cell r="A198" t="str">
            <v>PURSHOTHAM.A.G</v>
          </cell>
          <cell r="B198" t="str">
            <v>India</v>
          </cell>
          <cell r="C198" t="str">
            <v>M</v>
          </cell>
          <cell r="D198">
            <v>37087</v>
          </cell>
        </row>
        <row r="199">
          <cell r="A199" t="str">
            <v>NAYANA.G.N</v>
          </cell>
          <cell r="B199" t="str">
            <v>India</v>
          </cell>
          <cell r="C199" t="str">
            <v>F</v>
          </cell>
          <cell r="D199">
            <v>36543</v>
          </cell>
        </row>
        <row r="200">
          <cell r="A200" t="str">
            <v>SHREYA.S</v>
          </cell>
          <cell r="B200" t="str">
            <v>India</v>
          </cell>
          <cell r="C200" t="str">
            <v>F</v>
          </cell>
          <cell r="D200">
            <v>36914</v>
          </cell>
        </row>
        <row r="201">
          <cell r="A201" t="str">
            <v>BHARATH.A</v>
          </cell>
          <cell r="B201" t="str">
            <v>India</v>
          </cell>
          <cell r="C201" t="str">
            <v>M</v>
          </cell>
          <cell r="D201">
            <v>36912</v>
          </cell>
        </row>
        <row r="202">
          <cell r="A202" t="str">
            <v>LAKSHITH ARADHYA.V</v>
          </cell>
          <cell r="B202" t="str">
            <v>India</v>
          </cell>
          <cell r="C202" t="str">
            <v>M</v>
          </cell>
          <cell r="D202">
            <v>37428</v>
          </cell>
        </row>
        <row r="203">
          <cell r="A203" t="str">
            <v>JAYATHI.B.GOWDA</v>
          </cell>
          <cell r="B203" t="str">
            <v>India</v>
          </cell>
          <cell r="C203" t="str">
            <v>F</v>
          </cell>
          <cell r="D203">
            <v>37584</v>
          </cell>
        </row>
        <row r="204">
          <cell r="A204" t="str">
            <v>RAHUL NITTUR.B.P</v>
          </cell>
          <cell r="B204" t="str">
            <v>India</v>
          </cell>
          <cell r="C204" t="str">
            <v>M</v>
          </cell>
          <cell r="D204">
            <v>37028</v>
          </cell>
        </row>
        <row r="205">
          <cell r="A205" t="str">
            <v>SURAJ RAGHAVENDRA.S</v>
          </cell>
          <cell r="B205" t="str">
            <v>India</v>
          </cell>
          <cell r="C205" t="str">
            <v>M</v>
          </cell>
          <cell r="D205">
            <v>36840</v>
          </cell>
        </row>
        <row r="206">
          <cell r="A206" t="str">
            <v xml:space="preserve">RAHUL GOWDA T S </v>
          </cell>
          <cell r="B206" t="str">
            <v>India</v>
          </cell>
          <cell r="C206" t="str">
            <v>M</v>
          </cell>
          <cell r="D206">
            <v>36867</v>
          </cell>
        </row>
        <row r="207">
          <cell r="A207" t="str">
            <v>SNEHA.A</v>
          </cell>
          <cell r="B207" t="str">
            <v>India</v>
          </cell>
          <cell r="C207" t="str">
            <v>F</v>
          </cell>
          <cell r="D207">
            <v>36420</v>
          </cell>
        </row>
        <row r="208">
          <cell r="A208" t="str">
            <v>SUJAL.M.C</v>
          </cell>
          <cell r="B208" t="str">
            <v>India</v>
          </cell>
          <cell r="C208" t="str">
            <v>M</v>
          </cell>
          <cell r="D208">
            <v>36588</v>
          </cell>
        </row>
        <row r="209">
          <cell r="A209" t="str">
            <v>ANJANKUMAR.B.V</v>
          </cell>
          <cell r="B209" t="str">
            <v>India</v>
          </cell>
          <cell r="C209" t="str">
            <v>M</v>
          </cell>
          <cell r="D209">
            <v>36816</v>
          </cell>
        </row>
        <row r="210">
          <cell r="A210" t="str">
            <v>DHANYANTHA.A.M</v>
          </cell>
          <cell r="B210" t="str">
            <v>India</v>
          </cell>
          <cell r="C210" t="str">
            <v>F</v>
          </cell>
          <cell r="D210">
            <v>36543</v>
          </cell>
        </row>
        <row r="211">
          <cell r="A211" t="str">
            <v>RAVITEJA.K</v>
          </cell>
          <cell r="B211" t="str">
            <v>India</v>
          </cell>
          <cell r="C211" t="str">
            <v>M</v>
          </cell>
          <cell r="D211">
            <v>36783</v>
          </cell>
        </row>
        <row r="212">
          <cell r="A212" t="str">
            <v>KUSHAL GOWDA.A.G</v>
          </cell>
          <cell r="B212" t="str">
            <v>India</v>
          </cell>
          <cell r="C212" t="str">
            <v>M</v>
          </cell>
          <cell r="D212">
            <v>37814</v>
          </cell>
        </row>
        <row r="213">
          <cell r="A213" t="str">
            <v>CHINMAY GOWDA.M</v>
          </cell>
          <cell r="B213" t="str">
            <v>India</v>
          </cell>
          <cell r="C213" t="str">
            <v>M</v>
          </cell>
          <cell r="D213">
            <v>37782</v>
          </cell>
        </row>
        <row r="214">
          <cell r="A214" t="str">
            <v>NIKHIL.S</v>
          </cell>
          <cell r="B214" t="str">
            <v>India</v>
          </cell>
          <cell r="C214" t="str">
            <v>M</v>
          </cell>
          <cell r="D214">
            <v>36543</v>
          </cell>
        </row>
        <row r="215">
          <cell r="A215" t="str">
            <v>JEEVAN.M</v>
          </cell>
          <cell r="B215" t="str">
            <v>India</v>
          </cell>
          <cell r="C215" t="str">
            <v>M</v>
          </cell>
          <cell r="D215">
            <v>37912</v>
          </cell>
        </row>
        <row r="216">
          <cell r="A216" t="str">
            <v>JAGAN.M</v>
          </cell>
          <cell r="B216" t="str">
            <v>India</v>
          </cell>
          <cell r="C216" t="str">
            <v>M</v>
          </cell>
          <cell r="D216">
            <v>37885</v>
          </cell>
        </row>
        <row r="217">
          <cell r="A217" t="str">
            <v>LOHITH GOWDA G V</v>
          </cell>
          <cell r="B217" t="str">
            <v>India</v>
          </cell>
          <cell r="C217" t="str">
            <v>M</v>
          </cell>
          <cell r="D217">
            <v>36588</v>
          </cell>
        </row>
        <row r="218">
          <cell r="A218" t="str">
            <v>BUSHRA FARAAZ</v>
          </cell>
          <cell r="B218" t="str">
            <v>India</v>
          </cell>
          <cell r="C218" t="str">
            <v>F</v>
          </cell>
          <cell r="D218">
            <v>38218</v>
          </cell>
        </row>
        <row r="219">
          <cell r="A219" t="str">
            <v>GANAVI.R</v>
          </cell>
          <cell r="B219" t="str">
            <v>India</v>
          </cell>
          <cell r="C219" t="str">
            <v>F</v>
          </cell>
          <cell r="D219">
            <v>38218</v>
          </cell>
        </row>
        <row r="220">
          <cell r="A220" t="str">
            <v>NANDAN N.SWAMY</v>
          </cell>
          <cell r="B220" t="str">
            <v>India</v>
          </cell>
          <cell r="C220" t="str">
            <v>M</v>
          </cell>
          <cell r="D220">
            <v>36543</v>
          </cell>
        </row>
        <row r="221">
          <cell r="A221" t="str">
            <v>MADHU LOKESH</v>
          </cell>
          <cell r="B221" t="str">
            <v>India</v>
          </cell>
          <cell r="C221" t="str">
            <v>M</v>
          </cell>
          <cell r="D221">
            <v>37470</v>
          </cell>
        </row>
        <row r="222">
          <cell r="A222" t="str">
            <v>SUBER.S</v>
          </cell>
          <cell r="B222" t="str">
            <v>India</v>
          </cell>
          <cell r="C222" t="str">
            <v>M</v>
          </cell>
          <cell r="D222">
            <v>37911</v>
          </cell>
        </row>
        <row r="223">
          <cell r="A223" t="str">
            <v>SRIHARI.C.V</v>
          </cell>
          <cell r="B223" t="str">
            <v>India</v>
          </cell>
          <cell r="C223" t="str">
            <v>M</v>
          </cell>
          <cell r="D223">
            <v>38115</v>
          </cell>
        </row>
        <row r="224">
          <cell r="A224" t="str">
            <v>JASMITHA B J</v>
          </cell>
          <cell r="B224" t="str">
            <v>India</v>
          </cell>
          <cell r="C224" t="str">
            <v>F</v>
          </cell>
          <cell r="D224">
            <v>38219</v>
          </cell>
        </row>
        <row r="225">
          <cell r="A225" t="str">
            <v>CHETHANA. M</v>
          </cell>
          <cell r="B225" t="str">
            <v>India</v>
          </cell>
          <cell r="C225" t="str">
            <v>F</v>
          </cell>
          <cell r="D225">
            <v>38356</v>
          </cell>
        </row>
        <row r="226">
          <cell r="A226" t="str">
            <v>PARINITHA .A</v>
          </cell>
          <cell r="B226" t="str">
            <v>India</v>
          </cell>
          <cell r="C226" t="str">
            <v>F</v>
          </cell>
          <cell r="D226">
            <v>36697</v>
          </cell>
        </row>
        <row r="227">
          <cell r="A227" t="str">
            <v>ATHISH KUMAR GOWDA</v>
          </cell>
          <cell r="B227" t="str">
            <v>India</v>
          </cell>
          <cell r="C227" t="str">
            <v>M</v>
          </cell>
          <cell r="D227">
            <v>36542</v>
          </cell>
        </row>
        <row r="228">
          <cell r="A228" t="str">
            <v>NITHYA SHREE S</v>
          </cell>
          <cell r="B228" t="str">
            <v>India</v>
          </cell>
          <cell r="C228" t="str">
            <v>F</v>
          </cell>
          <cell r="D228">
            <v>36671</v>
          </cell>
        </row>
        <row r="229">
          <cell r="A229" t="str">
            <v>HEMANTH GOWDA B.S</v>
          </cell>
          <cell r="B229" t="str">
            <v>India</v>
          </cell>
          <cell r="C229" t="str">
            <v>M</v>
          </cell>
          <cell r="D229">
            <v>38062</v>
          </cell>
        </row>
        <row r="230">
          <cell r="A230" t="str">
            <v>VARSHINI M</v>
          </cell>
          <cell r="B230" t="str">
            <v>India</v>
          </cell>
          <cell r="C230" t="str">
            <v>F</v>
          </cell>
          <cell r="D230">
            <v>36758</v>
          </cell>
        </row>
        <row r="231">
          <cell r="A231" t="str">
            <v>HEMANTH M.G</v>
          </cell>
          <cell r="B231" t="str">
            <v>India</v>
          </cell>
          <cell r="C231" t="str">
            <v>M</v>
          </cell>
          <cell r="D231">
            <v>37788</v>
          </cell>
        </row>
        <row r="232">
          <cell r="A232" t="str">
            <v>LAKSHYA M GOWDA</v>
          </cell>
          <cell r="B232" t="str">
            <v>India</v>
          </cell>
          <cell r="C232" t="str">
            <v>F</v>
          </cell>
          <cell r="D232">
            <v>37810</v>
          </cell>
        </row>
        <row r="233">
          <cell r="A233" t="str">
            <v>ARCHANA.T</v>
          </cell>
          <cell r="B233" t="str">
            <v>India</v>
          </cell>
          <cell r="C233" t="str">
            <v>F</v>
          </cell>
          <cell r="D233">
            <v>37839</v>
          </cell>
        </row>
        <row r="234">
          <cell r="A234" t="str">
            <v>PREETHI.S</v>
          </cell>
          <cell r="B234" t="str">
            <v>India</v>
          </cell>
          <cell r="C234" t="str">
            <v>F</v>
          </cell>
          <cell r="D234">
            <v>37302</v>
          </cell>
        </row>
        <row r="235">
          <cell r="A235" t="str">
            <v>BABITHA N</v>
          </cell>
          <cell r="B235" t="str">
            <v>India</v>
          </cell>
          <cell r="C235" t="str">
            <v>F</v>
          </cell>
          <cell r="D235">
            <v>37746</v>
          </cell>
        </row>
        <row r="236">
          <cell r="A236" t="str">
            <v>HARINEEL S GOWDA</v>
          </cell>
          <cell r="B236" t="str">
            <v>India</v>
          </cell>
          <cell r="C236" t="str">
            <v>M</v>
          </cell>
          <cell r="D236">
            <v>36943</v>
          </cell>
        </row>
        <row r="237">
          <cell r="A237" t="str">
            <v>KRUTHI.V</v>
          </cell>
          <cell r="B237" t="str">
            <v>India</v>
          </cell>
          <cell r="C237" t="str">
            <v>F</v>
          </cell>
          <cell r="D237">
            <v>37076</v>
          </cell>
        </row>
        <row r="238">
          <cell r="A238" t="str">
            <v>MOHITH.P.B</v>
          </cell>
          <cell r="B238" t="str">
            <v>India</v>
          </cell>
          <cell r="C238" t="str">
            <v>M</v>
          </cell>
          <cell r="D238">
            <v>36857</v>
          </cell>
        </row>
        <row r="239">
          <cell r="A239" t="str">
            <v>ANJAN A</v>
          </cell>
          <cell r="B239" t="str">
            <v>India</v>
          </cell>
          <cell r="C239" t="str">
            <v>M</v>
          </cell>
          <cell r="D239">
            <v>37077</v>
          </cell>
        </row>
        <row r="240">
          <cell r="A240" t="str">
            <v>ROHITH N</v>
          </cell>
          <cell r="B240" t="str">
            <v>India</v>
          </cell>
          <cell r="C240" t="str">
            <v>M</v>
          </cell>
          <cell r="D240">
            <v>37096</v>
          </cell>
        </row>
        <row r="241">
          <cell r="A241" t="str">
            <v>CHETAN H.R</v>
          </cell>
          <cell r="B241" t="str">
            <v>India</v>
          </cell>
          <cell r="C241" t="str">
            <v>M</v>
          </cell>
          <cell r="D241">
            <v>36758</v>
          </cell>
        </row>
        <row r="242">
          <cell r="A242" t="str">
            <v>HARSHA M</v>
          </cell>
          <cell r="B242" t="str">
            <v>India</v>
          </cell>
          <cell r="C242" t="str">
            <v>M</v>
          </cell>
          <cell r="D242">
            <v>37159</v>
          </cell>
        </row>
        <row r="243">
          <cell r="A243" t="str">
            <v>MADAN GOWDA J</v>
          </cell>
          <cell r="B243" t="str">
            <v>India</v>
          </cell>
          <cell r="C243" t="str">
            <v>M</v>
          </cell>
          <cell r="D243">
            <v>37108</v>
          </cell>
        </row>
        <row r="244">
          <cell r="A244" t="str">
            <v>VARSHITH I GOWDA</v>
          </cell>
          <cell r="B244" t="str">
            <v>India</v>
          </cell>
          <cell r="C244" t="str">
            <v>M</v>
          </cell>
          <cell r="D244">
            <v>36908</v>
          </cell>
        </row>
        <row r="245">
          <cell r="A245" t="str">
            <v>GURUPRIYA</v>
          </cell>
          <cell r="B245" t="str">
            <v>India</v>
          </cell>
          <cell r="C245" t="str">
            <v>F</v>
          </cell>
          <cell r="D245">
            <v>36848</v>
          </cell>
        </row>
        <row r="246">
          <cell r="A246" t="str">
            <v xml:space="preserve">HEMADRI M GOWDA </v>
          </cell>
          <cell r="B246" t="str">
            <v>India</v>
          </cell>
          <cell r="C246" t="str">
            <v>M</v>
          </cell>
          <cell r="D246">
            <v>37898</v>
          </cell>
        </row>
        <row r="247">
          <cell r="A247" t="str">
            <v>Tanvi Jain</v>
          </cell>
          <cell r="B247" t="str">
            <v>India</v>
          </cell>
          <cell r="C247" t="str">
            <v>F</v>
          </cell>
          <cell r="D247">
            <v>37385</v>
          </cell>
        </row>
        <row r="248">
          <cell r="A248" t="str">
            <v>Prachi Jain</v>
          </cell>
          <cell r="B248" t="str">
            <v>India</v>
          </cell>
          <cell r="C248" t="str">
            <v>F</v>
          </cell>
          <cell r="D248">
            <v>38286</v>
          </cell>
        </row>
        <row r="249">
          <cell r="A249" t="str">
            <v>Jainil</v>
          </cell>
          <cell r="B249" t="str">
            <v>India</v>
          </cell>
          <cell r="C249" t="str">
            <v>M</v>
          </cell>
          <cell r="D249">
            <v>38240</v>
          </cell>
        </row>
        <row r="250">
          <cell r="A250" t="str">
            <v>Kenvi Jain</v>
          </cell>
          <cell r="B250" t="str">
            <v>India</v>
          </cell>
          <cell r="C250" t="str">
            <v>F</v>
          </cell>
          <cell r="D250">
            <v>38061</v>
          </cell>
        </row>
        <row r="251">
          <cell r="A251" t="str">
            <v>Moksh Jain</v>
          </cell>
          <cell r="B251" t="str">
            <v>India</v>
          </cell>
          <cell r="C251" t="str">
            <v>M</v>
          </cell>
          <cell r="D251">
            <v>35470</v>
          </cell>
        </row>
        <row r="252">
          <cell r="A252" t="str">
            <v>Aryan</v>
          </cell>
          <cell r="B252" t="str">
            <v>India</v>
          </cell>
          <cell r="C252" t="str">
            <v>M</v>
          </cell>
          <cell r="D252">
            <v>37209</v>
          </cell>
        </row>
        <row r="253">
          <cell r="A253" t="str">
            <v>Vodapally Sravanthi</v>
          </cell>
          <cell r="B253" t="str">
            <v>India</v>
          </cell>
          <cell r="C253" t="str">
            <v>F</v>
          </cell>
          <cell r="D253">
            <v>28312</v>
          </cell>
        </row>
        <row r="254">
          <cell r="A254" t="str">
            <v>K. Ram Charan</v>
          </cell>
          <cell r="B254" t="str">
            <v>India</v>
          </cell>
          <cell r="C254" t="str">
            <v>M</v>
          </cell>
          <cell r="D254">
            <v>37769</v>
          </cell>
        </row>
        <row r="255">
          <cell r="A255" t="str">
            <v>B. Sanidha</v>
          </cell>
          <cell r="B255" t="str">
            <v>India</v>
          </cell>
          <cell r="C255" t="str">
            <v>F</v>
          </cell>
          <cell r="D255">
            <v>38208</v>
          </cell>
        </row>
        <row r="256">
          <cell r="A256" t="str">
            <v>Yallamilli Jonathan</v>
          </cell>
          <cell r="B256" t="str">
            <v>India</v>
          </cell>
          <cell r="C256" t="str">
            <v>M</v>
          </cell>
          <cell r="D256">
            <v>39397</v>
          </cell>
        </row>
        <row r="257">
          <cell r="A257" t="str">
            <v>Pullamma Varun Kumar Reddy</v>
          </cell>
          <cell r="B257" t="str">
            <v>India</v>
          </cell>
          <cell r="C257" t="str">
            <v>M</v>
          </cell>
          <cell r="D257">
            <v>39265</v>
          </cell>
        </row>
        <row r="258">
          <cell r="A258" t="str">
            <v>Nidhish Jaiswai</v>
          </cell>
          <cell r="B258" t="str">
            <v>India</v>
          </cell>
          <cell r="C258" t="str">
            <v>M</v>
          </cell>
          <cell r="D258">
            <v>39631</v>
          </cell>
        </row>
        <row r="259">
          <cell r="A259" t="str">
            <v>Vridhi Lunia</v>
          </cell>
          <cell r="B259" t="str">
            <v>India</v>
          </cell>
          <cell r="C259" t="str">
            <v>F</v>
          </cell>
          <cell r="D259">
            <v>38906</v>
          </cell>
        </row>
        <row r="260">
          <cell r="A260" t="str">
            <v>Tanmay Lunia</v>
          </cell>
          <cell r="B260" t="str">
            <v>India</v>
          </cell>
          <cell r="C260" t="str">
            <v>F</v>
          </cell>
          <cell r="D260">
            <v>37797</v>
          </cell>
        </row>
        <row r="261">
          <cell r="A261" t="str">
            <v>Nithya Sai Charishma Senapati</v>
          </cell>
          <cell r="B261" t="str">
            <v>India</v>
          </cell>
          <cell r="C261" t="str">
            <v>F</v>
          </cell>
          <cell r="D261">
            <v>37225</v>
          </cell>
        </row>
        <row r="262">
          <cell r="A262" t="str">
            <v>Manish K</v>
          </cell>
          <cell r="B262" t="str">
            <v>India</v>
          </cell>
          <cell r="C262" t="str">
            <v>M</v>
          </cell>
          <cell r="D262">
            <v>37327</v>
          </cell>
        </row>
        <row r="263">
          <cell r="A263" t="str">
            <v>Amulya V</v>
          </cell>
          <cell r="B263" t="str">
            <v>India</v>
          </cell>
          <cell r="C263" t="str">
            <v>F</v>
          </cell>
          <cell r="D263">
            <v>37350</v>
          </cell>
        </row>
        <row r="264">
          <cell r="A264" t="str">
            <v>Siddharth Manjunath</v>
          </cell>
          <cell r="B264" t="str">
            <v>India</v>
          </cell>
          <cell r="C264" t="str">
            <v>M</v>
          </cell>
          <cell r="D264">
            <v>37904</v>
          </cell>
        </row>
        <row r="265">
          <cell r="A265" t="str">
            <v>Kavitha M. Nanjannavar</v>
          </cell>
          <cell r="B265" t="str">
            <v>India</v>
          </cell>
          <cell r="C265" t="str">
            <v>F</v>
          </cell>
          <cell r="D265">
            <v>25849</v>
          </cell>
        </row>
        <row r="266">
          <cell r="A266" t="str">
            <v>Vinod Kumar</v>
          </cell>
          <cell r="B266" t="str">
            <v>India</v>
          </cell>
          <cell r="C266" t="str">
            <v>M</v>
          </cell>
          <cell r="D266">
            <v>36385</v>
          </cell>
        </row>
        <row r="267">
          <cell r="A267" t="str">
            <v>Sudhakar Sai Tejas</v>
          </cell>
          <cell r="B267" t="str">
            <v>India</v>
          </cell>
          <cell r="C267" t="str">
            <v>M</v>
          </cell>
          <cell r="D267">
            <v>37967</v>
          </cell>
        </row>
        <row r="268">
          <cell r="A268" t="str">
            <v xml:space="preserve">Vortigern </v>
          </cell>
          <cell r="B268" t="str">
            <v>China</v>
          </cell>
          <cell r="C268" t="str">
            <v>M</v>
          </cell>
          <cell r="D268">
            <v>37967</v>
          </cell>
        </row>
        <row r="269">
          <cell r="A269" t="str">
            <v>Guanhong Lai</v>
          </cell>
          <cell r="B269" t="str">
            <v>China</v>
          </cell>
          <cell r="C269" t="str">
            <v>M</v>
          </cell>
          <cell r="D269">
            <v>37686</v>
          </cell>
        </row>
        <row r="270">
          <cell r="A270" t="str">
            <v>Qin Ying</v>
          </cell>
          <cell r="B270" t="str">
            <v>China</v>
          </cell>
          <cell r="C270" t="str">
            <v>F</v>
          </cell>
          <cell r="D270">
            <v>37686</v>
          </cell>
        </row>
        <row r="271">
          <cell r="A271" t="str">
            <v>Dongxian You</v>
          </cell>
          <cell r="B271" t="str">
            <v>China</v>
          </cell>
          <cell r="C271" t="str">
            <v>M</v>
          </cell>
          <cell r="D271">
            <v>38259</v>
          </cell>
        </row>
        <row r="272">
          <cell r="A272" t="str">
            <v>Wenwei Xu</v>
          </cell>
          <cell r="B272" t="str">
            <v>China</v>
          </cell>
          <cell r="C272" t="str">
            <v>F</v>
          </cell>
          <cell r="D272">
            <v>38259</v>
          </cell>
        </row>
        <row r="273">
          <cell r="A273" t="str">
            <v>Yuxiang Tang</v>
          </cell>
          <cell r="B273" t="str">
            <v>China</v>
          </cell>
          <cell r="C273" t="str">
            <v>M</v>
          </cell>
          <cell r="D273">
            <v>38350</v>
          </cell>
        </row>
        <row r="274">
          <cell r="A274" t="str">
            <v>Amudala Thanvi</v>
          </cell>
          <cell r="B274" t="str">
            <v>India</v>
          </cell>
          <cell r="C274" t="str">
            <v>F</v>
          </cell>
          <cell r="D274">
            <v>38493</v>
          </cell>
        </row>
        <row r="275">
          <cell r="A275" t="str">
            <v>Yashitha Rao</v>
          </cell>
          <cell r="B275" t="str">
            <v>India</v>
          </cell>
          <cell r="C275" t="str">
            <v>F</v>
          </cell>
          <cell r="D275">
            <v>36953</v>
          </cell>
        </row>
        <row r="276">
          <cell r="A276" t="str">
            <v>Subhash Reddy Kasara</v>
          </cell>
          <cell r="B276" t="str">
            <v>India</v>
          </cell>
          <cell r="C276" t="str">
            <v>M</v>
          </cell>
          <cell r="D276" t="e">
            <v>#REF!</v>
          </cell>
        </row>
        <row r="277">
          <cell r="A277" t="str">
            <v>Sri Vyshnavi Yarlagadda</v>
          </cell>
          <cell r="B277" t="str">
            <v>India</v>
          </cell>
          <cell r="C277" t="str">
            <v>F</v>
          </cell>
          <cell r="D277">
            <v>29325</v>
          </cell>
        </row>
        <row r="278">
          <cell r="A278" t="str">
            <v>Snehal Nilesh Shastri</v>
          </cell>
          <cell r="B278" t="str">
            <v>India</v>
          </cell>
          <cell r="C278" t="str">
            <v>M</v>
          </cell>
          <cell r="D278">
            <v>27233</v>
          </cell>
        </row>
        <row r="279">
          <cell r="A279" t="str">
            <v>Sangamnath N Jajee</v>
          </cell>
          <cell r="B279" t="str">
            <v>India</v>
          </cell>
          <cell r="C279" t="str">
            <v>M</v>
          </cell>
          <cell r="D279">
            <v>27994</v>
          </cell>
        </row>
        <row r="280">
          <cell r="A280" t="str">
            <v>Praveen Sharma</v>
          </cell>
          <cell r="B280" t="str">
            <v>India</v>
          </cell>
          <cell r="C280" t="str">
            <v>M</v>
          </cell>
          <cell r="D280" t="e">
            <v>#REF!</v>
          </cell>
        </row>
        <row r="281">
          <cell r="A281" t="str">
            <v>Prateek Yadav</v>
          </cell>
          <cell r="B281" t="str">
            <v>India</v>
          </cell>
          <cell r="C281" t="str">
            <v>M</v>
          </cell>
          <cell r="D281">
            <v>34520</v>
          </cell>
        </row>
        <row r="282">
          <cell r="A282" t="str">
            <v>Prashant Bapuji Ramgirkar</v>
          </cell>
          <cell r="B282" t="str">
            <v>India</v>
          </cell>
          <cell r="C282" t="str">
            <v>M</v>
          </cell>
          <cell r="D282">
            <v>31898</v>
          </cell>
        </row>
        <row r="283">
          <cell r="A283" t="str">
            <v>James Abhilash Srigiri</v>
          </cell>
          <cell r="B283" t="str">
            <v>India</v>
          </cell>
          <cell r="C283" t="str">
            <v>M</v>
          </cell>
          <cell r="D283" t="e">
            <v>#REF!</v>
          </cell>
        </row>
        <row r="284">
          <cell r="A284" t="str">
            <v>Krishna K</v>
          </cell>
          <cell r="B284" t="str">
            <v>India</v>
          </cell>
          <cell r="C284" t="str">
            <v>M</v>
          </cell>
          <cell r="D284">
            <v>29079</v>
          </cell>
        </row>
        <row r="285">
          <cell r="A285" t="str">
            <v>Hemant Joshi</v>
          </cell>
          <cell r="B285" t="str">
            <v>India</v>
          </cell>
          <cell r="C285" t="str">
            <v>M</v>
          </cell>
          <cell r="D285">
            <v>19064</v>
          </cell>
        </row>
        <row r="286">
          <cell r="A286" t="str">
            <v>Darshan Krishna M</v>
          </cell>
          <cell r="B286" t="str">
            <v>India</v>
          </cell>
          <cell r="C286" t="str">
            <v>M</v>
          </cell>
          <cell r="D286">
            <v>37993</v>
          </cell>
        </row>
        <row r="287">
          <cell r="A287" t="str">
            <v>Guddanti Naga Anumita</v>
          </cell>
          <cell r="B287" t="str">
            <v>India</v>
          </cell>
          <cell r="C287" t="str">
            <v>F</v>
          </cell>
          <cell r="D287">
            <v>38782</v>
          </cell>
        </row>
        <row r="288">
          <cell r="A288" t="str">
            <v>Guddanti Chetan Naga Anirudh</v>
          </cell>
          <cell r="B288" t="str">
            <v>India</v>
          </cell>
          <cell r="C288" t="str">
            <v>M</v>
          </cell>
          <cell r="D288">
            <v>37974</v>
          </cell>
        </row>
        <row r="289">
          <cell r="A289" t="str">
            <v>Akash Rupela</v>
          </cell>
          <cell r="B289" t="str">
            <v>India</v>
          </cell>
          <cell r="C289" t="str">
            <v>M</v>
          </cell>
          <cell r="D289">
            <v>32683</v>
          </cell>
        </row>
        <row r="290">
          <cell r="A290" t="str">
            <v>Daniel M. Francis</v>
          </cell>
          <cell r="B290" t="str">
            <v>India</v>
          </cell>
          <cell r="C290" t="str">
            <v>M</v>
          </cell>
          <cell r="D290">
            <v>39342</v>
          </cell>
        </row>
        <row r="291">
          <cell r="A291" t="str">
            <v>Koolla Pankaj Hriday</v>
          </cell>
          <cell r="B291" t="str">
            <v>India</v>
          </cell>
          <cell r="C291" t="str">
            <v>M</v>
          </cell>
          <cell r="D291">
            <v>38127</v>
          </cell>
        </row>
        <row r="292">
          <cell r="A292" t="str">
            <v>Kangati Sri Varsha</v>
          </cell>
          <cell r="B292" t="str">
            <v>India</v>
          </cell>
          <cell r="C292" t="str">
            <v>F</v>
          </cell>
          <cell r="D292">
            <v>38271</v>
          </cell>
        </row>
        <row r="293">
          <cell r="A293" t="str">
            <v>Rohit. Paladugu</v>
          </cell>
          <cell r="B293" t="str">
            <v>India</v>
          </cell>
          <cell r="C293" t="str">
            <v>M</v>
          </cell>
          <cell r="D293">
            <v>37687</v>
          </cell>
        </row>
        <row r="294">
          <cell r="A294" t="str">
            <v>M. Kundhavi</v>
          </cell>
          <cell r="B294" t="str">
            <v>India</v>
          </cell>
          <cell r="C294" t="str">
            <v>F</v>
          </cell>
          <cell r="D294">
            <v>39533</v>
          </cell>
        </row>
        <row r="295">
          <cell r="A295" t="str">
            <v>Manav Ramesh Jithor</v>
          </cell>
          <cell r="B295" t="str">
            <v>India</v>
          </cell>
          <cell r="C295" t="str">
            <v>M</v>
          </cell>
          <cell r="D295">
            <v>34812</v>
          </cell>
        </row>
        <row r="296">
          <cell r="A296" t="str">
            <v>Pranit P Gaikwad</v>
          </cell>
          <cell r="B296" t="str">
            <v>India</v>
          </cell>
          <cell r="C296" t="str">
            <v>M</v>
          </cell>
          <cell r="D296">
            <v>34842</v>
          </cell>
        </row>
        <row r="297">
          <cell r="A297" t="str">
            <v>Rachit M.R</v>
          </cell>
          <cell r="B297" t="str">
            <v>India</v>
          </cell>
          <cell r="C297" t="str">
            <v>M</v>
          </cell>
          <cell r="D297">
            <v>31645</v>
          </cell>
        </row>
        <row r="298">
          <cell r="A298" t="str">
            <v>Jawad Akbari</v>
          </cell>
          <cell r="B298" t="str">
            <v>India</v>
          </cell>
          <cell r="C298" t="str">
            <v>M</v>
          </cell>
          <cell r="D298">
            <v>38041</v>
          </cell>
        </row>
        <row r="299">
          <cell r="A299" t="str">
            <v>Sanjana Sampath Kumar</v>
          </cell>
          <cell r="B299" t="str">
            <v>India</v>
          </cell>
          <cell r="C299" t="str">
            <v>F</v>
          </cell>
          <cell r="D299">
            <v>37842</v>
          </cell>
        </row>
        <row r="300">
          <cell r="A300" t="str">
            <v>Vishal Dharsan. M. B</v>
          </cell>
          <cell r="B300" t="str">
            <v>India</v>
          </cell>
          <cell r="C300" t="str">
            <v>M</v>
          </cell>
          <cell r="D300">
            <v>37335</v>
          </cell>
        </row>
        <row r="301">
          <cell r="A301" t="str">
            <v>Hiya J Turakhia</v>
          </cell>
          <cell r="B301" t="str">
            <v>India</v>
          </cell>
          <cell r="C301" t="str">
            <v>F</v>
          </cell>
          <cell r="D301">
            <v>38173</v>
          </cell>
        </row>
        <row r="302">
          <cell r="A302" t="str">
            <v>Ramcharan</v>
          </cell>
          <cell r="B302" t="str">
            <v>India</v>
          </cell>
          <cell r="C302" t="str">
            <v>M</v>
          </cell>
          <cell r="D302">
            <v>38505</v>
          </cell>
        </row>
        <row r="303">
          <cell r="A303" t="str">
            <v>Heta J Turakhia</v>
          </cell>
          <cell r="B303" t="str">
            <v>India</v>
          </cell>
          <cell r="C303" t="str">
            <v>F</v>
          </cell>
          <cell r="D303" t="e">
            <v>#REF!</v>
          </cell>
        </row>
        <row r="304">
          <cell r="A304" t="str">
            <v xml:space="preserve">Varalakshmi </v>
          </cell>
          <cell r="B304" t="str">
            <v>India</v>
          </cell>
          <cell r="C304" t="str">
            <v>F</v>
          </cell>
          <cell r="D304">
            <v>20910</v>
          </cell>
        </row>
        <row r="305">
          <cell r="A305" t="str">
            <v>Dhumal Prashant Popatrao</v>
          </cell>
          <cell r="B305" t="str">
            <v>India</v>
          </cell>
          <cell r="C305" t="str">
            <v>M</v>
          </cell>
          <cell r="D305">
            <v>20910</v>
          </cell>
        </row>
        <row r="306">
          <cell r="A306" t="str">
            <v>Suresh Gandikota</v>
          </cell>
          <cell r="B306" t="str">
            <v>India</v>
          </cell>
          <cell r="C306" t="str">
            <v>M</v>
          </cell>
          <cell r="D306">
            <v>34463</v>
          </cell>
        </row>
        <row r="307">
          <cell r="A307" t="str">
            <v>Snehal Shiva Sai Vydha</v>
          </cell>
          <cell r="B307" t="str">
            <v>India</v>
          </cell>
          <cell r="C307" t="str">
            <v>M</v>
          </cell>
          <cell r="D307">
            <v>37590</v>
          </cell>
        </row>
        <row r="308">
          <cell r="A308" t="str">
            <v>Hasini Koduri</v>
          </cell>
          <cell r="B308" t="str">
            <v>India</v>
          </cell>
          <cell r="C308" t="str">
            <v>F</v>
          </cell>
          <cell r="D308">
            <v>35507</v>
          </cell>
        </row>
        <row r="309">
          <cell r="A309" t="str">
            <v>Srivarun Kandagatla</v>
          </cell>
          <cell r="B309" t="str">
            <v>India</v>
          </cell>
          <cell r="C309" t="str">
            <v>M</v>
          </cell>
          <cell r="D309">
            <v>37037</v>
          </cell>
        </row>
        <row r="310">
          <cell r="A310" t="str">
            <v>Sreekshethra Burra</v>
          </cell>
          <cell r="B310" t="str">
            <v>India</v>
          </cell>
          <cell r="C310" t="str">
            <v>F</v>
          </cell>
          <cell r="D310" t="e">
            <v>#REF!</v>
          </cell>
        </row>
        <row r="311">
          <cell r="A311" t="str">
            <v>Jayakoushik Reddy Chada</v>
          </cell>
          <cell r="B311" t="str">
            <v>India</v>
          </cell>
          <cell r="C311" t="str">
            <v>M</v>
          </cell>
          <cell r="D311">
            <v>39185</v>
          </cell>
        </row>
        <row r="312">
          <cell r="A312" t="str">
            <v>Aradhana Allapur</v>
          </cell>
          <cell r="B312" t="str">
            <v>India</v>
          </cell>
          <cell r="C312" t="str">
            <v>F</v>
          </cell>
          <cell r="D312" t="e">
            <v>#REF!</v>
          </cell>
        </row>
        <row r="313">
          <cell r="A313" t="str">
            <v>Anand Vardhan Allapur</v>
          </cell>
          <cell r="B313" t="str">
            <v>India</v>
          </cell>
          <cell r="C313" t="str">
            <v>M</v>
          </cell>
          <cell r="D313">
            <v>36819</v>
          </cell>
        </row>
        <row r="314">
          <cell r="A314" t="str">
            <v>Manishashank Vadde</v>
          </cell>
          <cell r="B314" t="str">
            <v>India</v>
          </cell>
          <cell r="C314" t="str">
            <v>M</v>
          </cell>
          <cell r="D314">
            <v>38212</v>
          </cell>
        </row>
        <row r="315">
          <cell r="A315" t="str">
            <v>Tanmaye Niranjan Murthy G</v>
          </cell>
          <cell r="B315" t="str">
            <v>India</v>
          </cell>
          <cell r="C315" t="str">
            <v>F</v>
          </cell>
          <cell r="D315">
            <v>38315</v>
          </cell>
        </row>
        <row r="316">
          <cell r="A316" t="str">
            <v xml:space="preserve">Yugank Dhananiwala </v>
          </cell>
          <cell r="B316" t="str">
            <v>India</v>
          </cell>
          <cell r="C316" t="str">
            <v>M</v>
          </cell>
          <cell r="D316">
            <v>38020</v>
          </cell>
        </row>
        <row r="317">
          <cell r="A317" t="str">
            <v>Anshhoo Banerjee</v>
          </cell>
          <cell r="B317" t="str">
            <v>India</v>
          </cell>
          <cell r="C317" t="str">
            <v>F</v>
          </cell>
          <cell r="D317">
            <v>37960</v>
          </cell>
        </row>
        <row r="318">
          <cell r="A318" t="str">
            <v xml:space="preserve">Abhay Kumar </v>
          </cell>
          <cell r="B318" t="str">
            <v>India</v>
          </cell>
          <cell r="C318" t="str">
            <v>M</v>
          </cell>
          <cell r="D318">
            <v>37960</v>
          </cell>
        </row>
        <row r="319">
          <cell r="A319" t="str">
            <v xml:space="preserve">Shiven Panchamia </v>
          </cell>
          <cell r="B319" t="str">
            <v>India</v>
          </cell>
          <cell r="C319" t="str">
            <v>M</v>
          </cell>
          <cell r="D319">
            <v>37861</v>
          </cell>
        </row>
        <row r="320">
          <cell r="A320" t="str">
            <v xml:space="preserve">Aashrit Sanjay </v>
          </cell>
          <cell r="B320" t="str">
            <v>India</v>
          </cell>
          <cell r="C320" t="str">
            <v>M</v>
          </cell>
          <cell r="D320">
            <v>37789</v>
          </cell>
        </row>
        <row r="321">
          <cell r="A321" t="str">
            <v xml:space="preserve">Srineeth Padidam </v>
          </cell>
          <cell r="B321" t="str">
            <v>India</v>
          </cell>
          <cell r="C321" t="str">
            <v>M</v>
          </cell>
          <cell r="D321">
            <v>37682</v>
          </cell>
        </row>
        <row r="322">
          <cell r="A322" t="str">
            <v xml:space="preserve">Param Bhayani </v>
          </cell>
          <cell r="B322" t="str">
            <v>India</v>
          </cell>
          <cell r="C322" t="str">
            <v>M</v>
          </cell>
          <cell r="D322">
            <v>37595</v>
          </cell>
        </row>
        <row r="323">
          <cell r="A323" t="str">
            <v xml:space="preserve">Parag Mochalldani </v>
          </cell>
          <cell r="B323" t="str">
            <v>India</v>
          </cell>
          <cell r="C323" t="str">
            <v>M</v>
          </cell>
          <cell r="D323">
            <v>37440</v>
          </cell>
        </row>
        <row r="324">
          <cell r="A324" t="str">
            <v xml:space="preserve">Aaryaman Losalka </v>
          </cell>
          <cell r="B324" t="str">
            <v>India</v>
          </cell>
          <cell r="C324" t="str">
            <v>M</v>
          </cell>
          <cell r="D324">
            <v>37398</v>
          </cell>
        </row>
        <row r="325">
          <cell r="A325" t="str">
            <v>Ansh Gupta</v>
          </cell>
          <cell r="B325" t="str">
            <v>India</v>
          </cell>
          <cell r="C325" t="str">
            <v>M</v>
          </cell>
          <cell r="D325">
            <v>37562</v>
          </cell>
        </row>
        <row r="326">
          <cell r="A326" t="str">
            <v xml:space="preserve">Harsh Aghera </v>
          </cell>
          <cell r="B326" t="str">
            <v>India</v>
          </cell>
          <cell r="C326" t="str">
            <v>M</v>
          </cell>
          <cell r="D326">
            <v>37107</v>
          </cell>
        </row>
        <row r="327">
          <cell r="A327" t="str">
            <v xml:space="preserve">Janit Shan </v>
          </cell>
          <cell r="B327" t="str">
            <v>India</v>
          </cell>
          <cell r="C327" t="str">
            <v>M</v>
          </cell>
          <cell r="D327">
            <v>37504</v>
          </cell>
        </row>
        <row r="328">
          <cell r="A328" t="str">
            <v xml:space="preserve">Hardik Agrawal </v>
          </cell>
          <cell r="B328" t="str">
            <v>India</v>
          </cell>
          <cell r="C328" t="str">
            <v>M</v>
          </cell>
          <cell r="D328">
            <v>37402</v>
          </cell>
        </row>
        <row r="329">
          <cell r="A329" t="str">
            <v xml:space="preserve">Parth Aggarwal </v>
          </cell>
          <cell r="B329" t="str">
            <v>India</v>
          </cell>
          <cell r="C329" t="str">
            <v>M</v>
          </cell>
          <cell r="D329" t="e">
            <v>#REF!</v>
          </cell>
        </row>
        <row r="330">
          <cell r="A330" t="str">
            <v>Jaishnav H V</v>
          </cell>
          <cell r="B330" t="str">
            <v>India</v>
          </cell>
          <cell r="C330" t="str">
            <v>M</v>
          </cell>
          <cell r="D330">
            <v>37599</v>
          </cell>
        </row>
        <row r="331">
          <cell r="A331" t="str">
            <v xml:space="preserve">Romil Rajesh Bhai Koradiya </v>
          </cell>
          <cell r="B331" t="str">
            <v>India</v>
          </cell>
          <cell r="C331" t="str">
            <v>M</v>
          </cell>
          <cell r="D331">
            <v>37524</v>
          </cell>
        </row>
        <row r="332">
          <cell r="A332" t="str">
            <v xml:space="preserve">Jemil Koradiya </v>
          </cell>
          <cell r="B332" t="str">
            <v>India</v>
          </cell>
          <cell r="C332" t="str">
            <v>M</v>
          </cell>
          <cell r="D332">
            <v>37453</v>
          </cell>
        </row>
        <row r="333">
          <cell r="A333" t="str">
            <v xml:space="preserve">Rohit P D </v>
          </cell>
          <cell r="B333" t="str">
            <v>India</v>
          </cell>
          <cell r="C333" t="str">
            <v>M</v>
          </cell>
          <cell r="D333">
            <v>37374</v>
          </cell>
        </row>
        <row r="334">
          <cell r="A334" t="str">
            <v xml:space="preserve">Yug Aipesh Kumar Gajera </v>
          </cell>
          <cell r="B334" t="str">
            <v>India</v>
          </cell>
          <cell r="C334" t="str">
            <v>M</v>
          </cell>
          <cell r="D334">
            <v>37279</v>
          </cell>
        </row>
        <row r="335">
          <cell r="A335" t="str">
            <v>Rithik V G</v>
          </cell>
          <cell r="B335" t="str">
            <v>India</v>
          </cell>
          <cell r="C335" t="str">
            <v>M</v>
          </cell>
          <cell r="D335">
            <v>37390</v>
          </cell>
        </row>
        <row r="336">
          <cell r="A336" t="str">
            <v xml:space="preserve">Utkarsh Bokadia </v>
          </cell>
          <cell r="B336" t="str">
            <v>India</v>
          </cell>
          <cell r="C336" t="str">
            <v>M</v>
          </cell>
          <cell r="D336">
            <v>37585</v>
          </cell>
        </row>
        <row r="337">
          <cell r="A337" t="str">
            <v xml:space="preserve">Daksh Jain </v>
          </cell>
          <cell r="B337" t="str">
            <v>India</v>
          </cell>
          <cell r="C337" t="str">
            <v>M</v>
          </cell>
          <cell r="D337">
            <v>37288</v>
          </cell>
        </row>
        <row r="338">
          <cell r="A338" t="str">
            <v xml:space="preserve">Aman Chordiya </v>
          </cell>
          <cell r="B338" t="str">
            <v>India</v>
          </cell>
          <cell r="C338" t="str">
            <v>M</v>
          </cell>
          <cell r="D338">
            <v>37514</v>
          </cell>
        </row>
        <row r="339">
          <cell r="A339" t="str">
            <v>Gokul S N</v>
          </cell>
          <cell r="B339" t="str">
            <v>India</v>
          </cell>
          <cell r="C339" t="str">
            <v>M</v>
          </cell>
          <cell r="D339">
            <v>37422</v>
          </cell>
        </row>
        <row r="340">
          <cell r="A340" t="str">
            <v xml:space="preserve">Avee Goyal </v>
          </cell>
          <cell r="B340" t="str">
            <v>India</v>
          </cell>
          <cell r="C340" t="str">
            <v>F</v>
          </cell>
          <cell r="D340">
            <v>37565</v>
          </cell>
        </row>
        <row r="341">
          <cell r="A341" t="str">
            <v xml:space="preserve">Vedant Bharadwaj </v>
          </cell>
          <cell r="B341" t="str">
            <v>India</v>
          </cell>
          <cell r="C341" t="str">
            <v>M</v>
          </cell>
          <cell r="D341" t="e">
            <v>#REF!</v>
          </cell>
        </row>
        <row r="342">
          <cell r="A342" t="str">
            <v xml:space="preserve">Krish Singania </v>
          </cell>
          <cell r="B342" t="str">
            <v>India</v>
          </cell>
          <cell r="C342" t="str">
            <v>M</v>
          </cell>
          <cell r="D342">
            <v>36499</v>
          </cell>
        </row>
        <row r="343">
          <cell r="A343" t="str">
            <v>Vansh Bandari</v>
          </cell>
          <cell r="B343" t="str">
            <v>India</v>
          </cell>
          <cell r="C343" t="str">
            <v>M</v>
          </cell>
          <cell r="D343">
            <v>36195</v>
          </cell>
        </row>
        <row r="344">
          <cell r="A344" t="str">
            <v xml:space="preserve">Anisha Jain </v>
          </cell>
          <cell r="B344" t="str">
            <v>India</v>
          </cell>
          <cell r="C344" t="str">
            <v>F</v>
          </cell>
          <cell r="D344">
            <v>36274</v>
          </cell>
        </row>
        <row r="345">
          <cell r="A345" t="str">
            <v xml:space="preserve">Sai Mehul </v>
          </cell>
          <cell r="B345" t="str">
            <v>India</v>
          </cell>
          <cell r="C345" t="str">
            <v>F</v>
          </cell>
          <cell r="D345">
            <v>35707</v>
          </cell>
        </row>
        <row r="346">
          <cell r="A346" t="str">
            <v>Priyank Gautam</v>
          </cell>
          <cell r="B346" t="str">
            <v>India</v>
          </cell>
          <cell r="C346" t="str">
            <v>M</v>
          </cell>
          <cell r="D346" t="e">
            <v>#REF!</v>
          </cell>
        </row>
        <row r="347">
          <cell r="A347" t="str">
            <v>Debjit K P</v>
          </cell>
          <cell r="B347" t="str">
            <v>India</v>
          </cell>
          <cell r="C347" t="str">
            <v>M</v>
          </cell>
          <cell r="D347">
            <v>38273</v>
          </cell>
        </row>
        <row r="348">
          <cell r="A348" t="str">
            <v>Govardhan M</v>
          </cell>
          <cell r="B348" t="str">
            <v>India</v>
          </cell>
          <cell r="C348" t="str">
            <v>M</v>
          </cell>
          <cell r="D348">
            <v>37778</v>
          </cell>
        </row>
        <row r="349">
          <cell r="A349" t="str">
            <v>Sharath A</v>
          </cell>
          <cell r="B349" t="str">
            <v>India</v>
          </cell>
          <cell r="C349" t="str">
            <v>M</v>
          </cell>
          <cell r="D349">
            <v>37500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©WMSC"/>
      <sheetName val="Event_Details"/>
      <sheetName val="Instructions"/>
      <sheetName val="Data"/>
      <sheetName val="1. Names"/>
      <sheetName val="2. Binary"/>
      <sheetName val="3. Words"/>
      <sheetName val="4. 15MinNo"/>
      <sheetName val="5. 10minCards"/>
      <sheetName val="6. Speed Nos"/>
      <sheetName val="7. Dates"/>
      <sheetName val="9. Spoken No"/>
      <sheetName val="8. Images"/>
      <sheetName val="9. Spoken Number"/>
      <sheetName val="10. Speed Cards"/>
      <sheetName val="Summary"/>
    </sheetNames>
    <sheetDataSet>
      <sheetData sheetId="0" refreshError="1"/>
      <sheetData sheetId="1" refreshError="1"/>
      <sheetData sheetId="2" refreshError="1"/>
      <sheetData sheetId="3">
        <row r="5">
          <cell r="I5">
            <v>67</v>
          </cell>
          <cell r="K5">
            <v>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©WMSC"/>
      <sheetName val="Event_Details"/>
      <sheetName val="Instructions"/>
      <sheetName val="Data"/>
      <sheetName val="1. Names"/>
      <sheetName val="2. Binary"/>
      <sheetName val="3. Words"/>
      <sheetName val="4. 15MinNo"/>
      <sheetName val="5. 10minCards"/>
      <sheetName val="6. Speed Nos"/>
      <sheetName val="7. Dates"/>
      <sheetName val="9. Spoken No"/>
      <sheetName val="8. Images"/>
      <sheetName val="9. Spoken Number"/>
      <sheetName val="10. Speed Cards"/>
      <sheetName val="Summary"/>
    </sheetNames>
    <sheetDataSet>
      <sheetData sheetId="0" refreshError="1"/>
      <sheetData sheetId="1" refreshError="1"/>
      <sheetData sheetId="2" refreshError="1"/>
      <sheetData sheetId="3">
        <row r="76">
          <cell r="A76" t="str">
            <v>Adithya Gowda D M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ables/table1.xml><?xml version="1.0" encoding="utf-8"?>
<table xmlns="http://schemas.openxmlformats.org/spreadsheetml/2006/main" id="1" name="Table1" displayName="Table1" ref="B3:K400" totalsRowShown="0">
  <autoFilter ref="B3:K400"/>
  <sortState ref="B4:K400">
    <sortCondition descending="1" ref="G3:G400"/>
  </sortState>
  <tableColumns count="10">
    <tableColumn id="1" name="Position (Event)" dataDxfId="107">
      <calculatedColumnFormula>RANK(G4,$G$4:$G$412)</calculatedColumnFormula>
    </tableColumn>
    <tableColumn id="2" name="Position (Championship)" dataDxfId="106">
      <calculatedColumnFormula>RANK(H4,$H$4:$H$412)</calculatedColumnFormula>
    </tableColumn>
    <tableColumn id="3" name="Name" dataDxfId="105"/>
    <tableColumn id="4" name="ID" dataDxfId="104">
      <calculatedColumnFormula>(VLOOKUP(D4,Data!$B$5:$H$380,5,FALSE))</calculatedColumnFormula>
    </tableColumn>
    <tableColumn id="5" name="Raw Score (rounded up)" dataDxfId="103"/>
    <tableColumn id="6" name="Points" dataDxfId="102">
      <calculatedColumnFormula xml:space="preserve"> (F4/Data!$N$5)*1000</calculatedColumnFormula>
    </tableColumn>
    <tableColumn id="7" name="Championship Points" dataDxfId="101">
      <calculatedColumnFormula>G4</calculatedColumnFormula>
    </tableColumn>
    <tableColumn id="8" name="National Record" dataDxfId="100">
      <calculatedColumnFormula>IF(F4&gt;Data!$K$5,"National Record","-")</calculatedColumnFormula>
    </tableColumn>
    <tableColumn id="9" name="World Record" dataDxfId="99">
      <calculatedColumnFormula>IF(F4&gt;Data!$M$5,"World Record","-")</calculatedColumnFormula>
    </tableColumn>
    <tableColumn id="10" name="Notes" dataDxfId="98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0" name="Table10" displayName="Table10" ref="B3:V417" totalsRowShown="0" dataDxfId="22">
  <autoFilter ref="B3:V417"/>
  <sortState ref="B4:V417">
    <sortCondition descending="1" ref="R3:R417"/>
  </sortState>
  <tableColumns count="21">
    <tableColumn id="1" name="Position (Event)" dataDxfId="21">
      <calculatedColumnFormula>RANK(R4,$R$4:$R$429)</calculatedColumnFormula>
    </tableColumn>
    <tableColumn id="2" name="Position (Championship)" dataDxfId="20">
      <calculatedColumnFormula>RANK(S4,$S$4:$S$429)</calculatedColumnFormula>
    </tableColumn>
    <tableColumn id="3" name="Name" dataDxfId="19">
      <calculatedColumnFormula>Data!$B5</calculatedColumnFormula>
    </tableColumn>
    <tableColumn id="4" name="ID" dataDxfId="18">
      <calculatedColumnFormula>VLOOKUP(D4,Data!$B$5:$H$370,5,FALSE)</calculatedColumnFormula>
    </tableColumn>
    <tableColumn id="5" name="No. cards (Attempt 1)"/>
    <tableColumn id="6" name="Whole Mins (Attempt 1)" dataDxfId="17"/>
    <tableColumn id="7" name="Secs to 2 Decimal places (Attempt1)" dataDxfId="16"/>
    <tableColumn id="8" name="Time Secs (attempt 1)" dataDxfId="15">
      <calculatedColumnFormula>(G4*60)+H4</calculatedColumnFormula>
    </tableColumn>
    <tableColumn id="9" name="No. cards (Attempt 2)"/>
    <tableColumn id="10" name="Whole Mins (Attempt 2)" dataDxfId="14"/>
    <tableColumn id="11" name="Secs to 2 Decimal places (Attempt 2)" dataDxfId="13"/>
    <tableColumn id="12" name="Time Secs (attempt 2)" dataDxfId="12">
      <calculatedColumnFormula>(K4*60)+L4</calculatedColumnFormula>
    </tableColumn>
    <tableColumn id="13" name="Column1" dataDxfId="11">
      <calculatedColumnFormula>8007.5/(POWER(I4,0.75))</calculatedColumnFormula>
    </tableColumn>
    <tableColumn id="14" name="Points (Attempt 1)" dataDxfId="10">
      <calculatedColumnFormula>IF(AND(I4&gt;0,I4&lt;=300,F4=52),N4,(155.1*F4/52))</calculatedColumnFormula>
    </tableColumn>
    <tableColumn id="15" name="Column2" dataDxfId="9">
      <calculatedColumnFormula>11180/(POWER(M4,0.75))</calculatedColumnFormula>
    </tableColumn>
    <tableColumn id="16" name="Points (Attempt 2)" dataDxfId="8">
      <calculatedColumnFormula>IF(AND(M4&gt;0,M4&lt;=300,J4=52),P4,(155.1*J4/52))</calculatedColumnFormula>
    </tableColumn>
    <tableColumn id="17" name="Points (Highest)" dataDxfId="7">
      <calculatedColumnFormula>MAX(O4,Q4)</calculatedColumnFormula>
    </tableColumn>
    <tableColumn id="18" name="Championship Points" dataDxfId="6">
      <calculatedColumnFormula>(VLOOKUP(D4,'9. Spoken Number'!$E$4:$L$350,8,FALSE))+R4</calculatedColumnFormula>
    </tableColumn>
    <tableColumn id="19" name="GAP" dataDxfId="5">
      <calculatedColumnFormula>S4-S5</calculatedColumnFormula>
    </tableColumn>
    <tableColumn id="20" name="World Record" dataDxfId="4">
      <calculatedColumnFormula>IF(R4&gt;Data!$M$15,"World Record","-")</calculatedColumnFormula>
    </tableColumn>
    <tableColumn id="21" name="GM Norm" dataDxfId="3">
      <calculatedColumnFormula>IF(R4&gt;=Data!$P$14,"GM Norm","-")</calculatedColumnFormula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11" name="Table11" displayName="Table11" ref="B3:S351" totalsRowShown="0" headerRowDxfId="2">
  <autoFilter ref="B3:S351"/>
  <sortState ref="B4:S351">
    <sortCondition descending="1" ref="N3:N351"/>
  </sortState>
  <tableColumns count="18">
    <tableColumn id="1" name="Position"/>
    <tableColumn id="2" name="Name" dataDxfId="1"/>
    <tableColumn id="5" name="Names &amp; Faces"/>
    <tableColumn id="4" name="Binary Number"/>
    <tableColumn id="3" name="Words"/>
    <tableColumn id="6" name="15min Number"/>
    <tableColumn id="7" name="10min Cards"/>
    <tableColumn id="8" name="Speed Number"/>
    <tableColumn id="10" name="Historic Dates"/>
    <tableColumn id="9" name="Abstract Images"/>
    <tableColumn id="11" name="Spoken Number"/>
    <tableColumn id="12" name="Speed Cards"/>
    <tableColumn id="13" name="Overall Points"/>
    <tableColumn id="14" name="GM">
      <calculatedColumnFormula>IF(AND(H4&gt;=Data!$P$11,G4&gt;=Data!$P$7,M4&gt;=Data!$P$14),"GM"," ")</calculatedColumnFormula>
    </tableColumn>
    <tableColumn id="15" name="ID" dataDxfId="0">
      <calculatedColumnFormula>(VLOOKUP(C4,Data!$B$5:$H$370,5,FALSE))</calculatedColumnFormula>
    </tableColumn>
    <tableColumn id="16" name="Country"/>
    <tableColumn id="19" name="Age"/>
    <tableColumn id="17" name="Category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B3:J351" totalsRowShown="0">
  <autoFilter ref="B3:J351"/>
  <sortState ref="B4:J351">
    <sortCondition descending="1" ref="G3:G351"/>
  </sortState>
  <tableColumns count="9">
    <tableColumn id="1" name="Position (Event)" dataDxfId="97">
      <calculatedColumnFormula>RANK(G4,$G$4:$G$363)</calculatedColumnFormula>
    </tableColumn>
    <tableColumn id="2" name="Position (Championship)" dataDxfId="96">
      <calculatedColumnFormula>RANK(H4,$H$4:$H$363)</calculatedColumnFormula>
    </tableColumn>
    <tableColumn id="3" name="Name" dataDxfId="95">
      <calculatedColumnFormula>Data!$B5</calculatedColumnFormula>
    </tableColumn>
    <tableColumn id="4" name="ID" dataDxfId="94">
      <calculatedColumnFormula>(VLOOKUP(D4,Data!$B$5:$H$370,5,FALSE))</calculatedColumnFormula>
    </tableColumn>
    <tableColumn id="5" name="Raw Score" dataDxfId="93"/>
    <tableColumn id="6" name="Points" dataDxfId="92">
      <calculatedColumnFormula xml:space="preserve"> (F4/Data!$N$6)*1000</calculatedColumnFormula>
    </tableColumn>
    <tableColumn id="7" name="Championship Points" dataDxfId="91">
      <calculatedColumnFormula>(VLOOKUP(#REF!,'1. Names'!$D$4:$H$409,5,FALSE))+G4</calculatedColumnFormula>
    </tableColumn>
    <tableColumn id="8" name="National Record" dataDxfId="90">
      <calculatedColumnFormula>IF(F4&gt;Data!$K$6,"National Record","-")</calculatedColumnFormula>
    </tableColumn>
    <tableColumn id="9" name="World Record" dataDxfId="89">
      <calculatedColumnFormula>IF(F4&gt;Data!$M$6,"World Record","-")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B3:J351" totalsRowShown="0">
  <autoFilter ref="B3:J351"/>
  <sortState ref="B4:J351">
    <sortCondition descending="1" ref="G3:G351"/>
  </sortState>
  <tableColumns count="9">
    <tableColumn id="1" name="Position (Event)" dataDxfId="88">
      <calculatedColumnFormula>RANK(G4,$G$4:$G$359)</calculatedColumnFormula>
    </tableColumn>
    <tableColumn id="2" name="Position (Championship)" dataDxfId="87">
      <calculatedColumnFormula>RANK(H4,$H$4:$H$359)</calculatedColumnFormula>
    </tableColumn>
    <tableColumn id="3" name="Name" dataDxfId="86">
      <calculatedColumnFormula>Data!$B5</calculatedColumnFormula>
    </tableColumn>
    <tableColumn id="4" name="ID" dataDxfId="85">
      <calculatedColumnFormula>VLOOKUP(D4,Data!$B$5:$H$370,5,FALSE)</calculatedColumnFormula>
    </tableColumn>
    <tableColumn id="5" name="Raw Score"/>
    <tableColumn id="6" name="Points" dataDxfId="84">
      <calculatedColumnFormula xml:space="preserve"> (F4/Data!$N$12)*1000</calculatedColumnFormula>
    </tableColumn>
    <tableColumn id="7" name="Championship Points" dataDxfId="83">
      <calculatedColumnFormula>(VLOOKUP(D4,'2. Binary'!$D$4:$H$359,5,FALSE))+G4</calculatedColumnFormula>
    </tableColumn>
    <tableColumn id="8" name="National Record" dataDxfId="82">
      <calculatedColumnFormula>IF(F4&gt;Data!$K$12,"National Record","-")</calculatedColumnFormula>
    </tableColumn>
    <tableColumn id="9" name="World Record" dataDxfId="81">
      <calculatedColumnFormula>IF(F4&gt;Data!$M$12,"World Record","-")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Table4" displayName="Table4" ref="B3:J351" totalsRowShown="0">
  <autoFilter ref="B3:J351"/>
  <sortState ref="B4:J351">
    <sortCondition descending="1" ref="G3:G351"/>
  </sortState>
  <tableColumns count="9">
    <tableColumn id="1" name="Position (Event)" dataDxfId="80">
      <calculatedColumnFormula>RANK(G4,$G$4:$G$360)</calculatedColumnFormula>
    </tableColumn>
    <tableColumn id="2" name="Position (Championship)" dataDxfId="79">
      <calculatedColumnFormula>RANK(H4,$H$4:$H$360)</calculatedColumnFormula>
    </tableColumn>
    <tableColumn id="3" name="Name" dataDxfId="78">
      <calculatedColumnFormula>Data!$B5</calculatedColumnFormula>
    </tableColumn>
    <tableColumn id="4" name="ID" dataDxfId="77">
      <calculatedColumnFormula>(VLOOKUP(D4,Data!$B$5:$H$370,5,FALSE))</calculatedColumnFormula>
    </tableColumn>
    <tableColumn id="5" name="Raw Score"/>
    <tableColumn id="6" name="Points" dataDxfId="76">
      <calculatedColumnFormula xml:space="preserve"> (F4/Data!$N$7)*1000</calculatedColumnFormula>
    </tableColumn>
    <tableColumn id="7" name="Championship Points" dataDxfId="75">
      <calculatedColumnFormula>(VLOOKUP(#REF!,'3. Words'!$D$4:$H$357,5,FALSE))+G4</calculatedColumnFormula>
    </tableColumn>
    <tableColumn id="8" name="National Record" dataDxfId="74">
      <calculatedColumnFormula>IF(F4&gt;Data!$K$7,"National Record","-")</calculatedColumnFormula>
    </tableColumn>
    <tableColumn id="9" name="World Record" dataDxfId="73">
      <calculatedColumnFormula>IF(F4&gt;Data!$M$7,"World Record","-")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Table5" displayName="Table5" ref="B3:K351" totalsRowShown="0">
  <autoFilter ref="B3:K351"/>
  <sortState ref="B4:K351">
    <sortCondition descending="1" ref="H3:H351"/>
  </sortState>
  <tableColumns count="10">
    <tableColumn id="1" name="Position (Event)" dataDxfId="72">
      <calculatedColumnFormula>RANK(H4,$H$4:$H$360)</calculatedColumnFormula>
    </tableColumn>
    <tableColumn id="2" name="Position (Championship)" dataDxfId="71">
      <calculatedColumnFormula>RANK(I4,$I$4:$I$360)</calculatedColumnFormula>
    </tableColumn>
    <tableColumn id="3" name="Name" dataDxfId="70">
      <calculatedColumnFormula>Data!$B5</calculatedColumnFormula>
    </tableColumn>
    <tableColumn id="4" name="ID" dataDxfId="69">
      <calculatedColumnFormula>VLOOKUP(D4,Data!$B$5:$H$370,5,FALSE)</calculatedColumnFormula>
    </tableColumn>
    <tableColumn id="5" name="Raw Score (Cards)"/>
    <tableColumn id="6" name="Raw Score (Packs)" dataDxfId="68">
      <calculatedColumnFormula>F4/52</calculatedColumnFormula>
    </tableColumn>
    <tableColumn id="7" name="Points" dataDxfId="67">
      <calculatedColumnFormula xml:space="preserve"> (F4/Data!$N$11)*1000</calculatedColumnFormula>
    </tableColumn>
    <tableColumn id="8" name="Championship Points" dataDxfId="66">
      <calculatedColumnFormula>(VLOOKUP(#REF!,'4. 15MinNo'!$D$4:$H$383,5,FALSE))+H4</calculatedColumnFormula>
    </tableColumn>
    <tableColumn id="9" name="National Record" dataDxfId="65">
      <calculatedColumnFormula>IF(F4&gt;Data!$K$11,"National Record","-")</calculatedColumnFormula>
    </tableColumn>
    <tableColumn id="10" name="World Record" dataDxfId="64">
      <calculatedColumnFormula>IF(G4&gt;Data!$M$10,"World Record","-")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6" name="Table6" displayName="Table6" ref="B3:L351" totalsRowShown="0">
  <autoFilter ref="B3:L351"/>
  <sortState ref="B4:L351">
    <sortCondition descending="1" ref="I3:I351"/>
  </sortState>
  <tableColumns count="11">
    <tableColumn id="1" name="Position (Event)" dataDxfId="60">
      <calculatedColumnFormula>RANK(I4,$I$4:$I$360)</calculatedColumnFormula>
    </tableColumn>
    <tableColumn id="2" name="Position (Championship)" dataDxfId="59">
      <calculatedColumnFormula>RANK(J4,$J$4:$J$360)</calculatedColumnFormula>
    </tableColumn>
    <tableColumn id="3" name="Name" dataDxfId="58">
      <calculatedColumnFormula>Data!$B5</calculatedColumnFormula>
    </tableColumn>
    <tableColumn id="4" name="ID" dataDxfId="57">
      <calculatedColumnFormula>VLOOKUP(D4,Data!$B$5:$H$370,5,FALSE)</calculatedColumnFormula>
    </tableColumn>
    <tableColumn id="5" name="Raw Score (Attempt 1)" dataDxfId="56"/>
    <tableColumn id="11" name="Raw Score (Attempt 2)" dataDxfId="55"/>
    <tableColumn id="10" name="Raw Score (Highest)" dataDxfId="54">
      <calculatedColumnFormula>MAX(F4:G4)</calculatedColumnFormula>
    </tableColumn>
    <tableColumn id="6" name="Points" dataDxfId="53">
      <calculatedColumnFormula xml:space="preserve"> (F4/Data!$N$9)*1000</calculatedColumnFormula>
    </tableColumn>
    <tableColumn id="7" name="Championship Points" dataDxfId="52">
      <calculatedColumnFormula>(VLOOKUP(D4,'5. 10minCards'!$D$4:$I$506,6,FALSE))+I4</calculatedColumnFormula>
    </tableColumn>
    <tableColumn id="8" name="National Record" dataDxfId="51">
      <calculatedColumnFormula>IF(F4&gt;Data!$K$9,"National Record","-")</calculatedColumnFormula>
    </tableColumn>
    <tableColumn id="9" name="World Record" dataDxfId="50">
      <calculatedColumnFormula>IF(F4&gt;Data!$M$9,"World Record","-")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7" name="Table7" displayName="Table7" ref="B3:J351" totalsRowShown="0">
  <autoFilter ref="B3:J351"/>
  <sortState ref="B4:J351">
    <sortCondition descending="1" ref="G3:G351"/>
  </sortState>
  <tableColumns count="9">
    <tableColumn id="1" name="Position (Event)"/>
    <tableColumn id="2" name="Position (Championship)"/>
    <tableColumn id="3" name="Name" dataDxfId="49"/>
    <tableColumn id="4" name="ID"/>
    <tableColumn id="5" name="Raw Score"/>
    <tableColumn id="6" name="Points"/>
    <tableColumn id="7" name="Championship Points"/>
    <tableColumn id="8" name="National Record" dataDxfId="48">
      <calculatedColumnFormula>IF(F4&gt;Data!$K$10,"National Record","-")</calculatedColumnFormula>
    </tableColumn>
    <tableColumn id="9" name="World Record" dataDxfId="47">
      <calculatedColumnFormula>IF(F4&gt;Data!$M$10,"World Record","-")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9" name="Table9" displayName="Table9" ref="A3:L41" totalsRowShown="0">
  <autoFilter ref="A3:L41"/>
  <sortState ref="A4:L41">
    <sortCondition ref="B4:B41"/>
  </sortState>
  <tableColumns count="12">
    <tableColumn id="1" name="Position (Event)" dataDxfId="42">
      <calculatedColumnFormula>RANK(I4,$I$4:$I$54)</calculatedColumnFormula>
    </tableColumn>
    <tableColumn id="2" name="Position (Championship)" dataDxfId="41">
      <calculatedColumnFormula>RANK(J4,$J$4:$J$54)</calculatedColumnFormula>
    </tableColumn>
    <tableColumn id="3" name="Name" dataDxfId="40">
      <calculatedColumnFormula>Data!$B5</calculatedColumnFormula>
    </tableColumn>
    <tableColumn id="4" name="ID" dataDxfId="39">
      <calculatedColumnFormula>VLOOKUP(C4,Data!$B$5:$H$57,5,FALSE)</calculatedColumnFormula>
    </tableColumn>
    <tableColumn id="5" name="Raw Score (Attempt 1)"/>
    <tableColumn id="6" name="Raw Score (Attempt 2)"/>
    <tableColumn id="7" name="Raw Score (Attempt 3)"/>
    <tableColumn id="8" name="Raw Score (Highest)">
      <calculatedColumnFormula>MAX(E4:G4)</calculatedColumnFormula>
    </tableColumn>
    <tableColumn id="9" name="Points" dataDxfId="38">
      <calculatedColumnFormula>(SQRT(H4))*51.71</calculatedColumnFormula>
    </tableColumn>
    <tableColumn id="10" name="Championship Points" dataDxfId="37">
      <calculatedColumnFormula>(VLOOKUP(C4,'8. Images'!$D$4:$H$359,5,FALSE))+I4</calculatedColumnFormula>
    </tableColumn>
    <tableColumn id="11" name="National Record" dataDxfId="36">
      <calculatedColumnFormula>IF(MAX(E4:G4)&gt;Data!$K$13,"National Record","-")</calculatedColumnFormula>
    </tableColumn>
    <tableColumn id="12" name="World Record" dataDxfId="35">
      <calculatedColumnFormula>IF(MAX(F4:H4)&gt;Data!$M$13,"World Record","-")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8" name="Table8" displayName="Table8" ref="B3:J351" totalsRowShown="0">
  <autoFilter ref="B3:J351"/>
  <sortState ref="B4:J351">
    <sortCondition descending="1" ref="G3:G351"/>
  </sortState>
  <tableColumns count="9">
    <tableColumn id="1" name="Position (Event)"/>
    <tableColumn id="2" name="Position (Championship)"/>
    <tableColumn id="3" name="Name" dataDxfId="34"/>
    <tableColumn id="4" name="ID"/>
    <tableColumn id="5" name="Raw Score"/>
    <tableColumn id="6" name="Points"/>
    <tableColumn id="7" name="Championship Points"/>
    <tableColumn id="8" name="National Record" dataDxfId="33">
      <calculatedColumnFormula>IF(F4&gt;Data!$K$8,"National Record","-")</calculatedColumnFormula>
    </tableColumn>
    <tableColumn id="9" name="World Record" dataDxfId="32">
      <calculatedColumnFormula>IF(F4&gt;Data!$M$8,"World Record","-")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vmlDrawing" Target="../drawings/vmlDrawing7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vmlDrawing" Target="../drawings/vmlDrawing8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vmlDrawing" Target="../drawings/vmlDrawing9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world-memory-statistics.com/" TargetMode="External"/><Relationship Id="rId1" Type="http://schemas.openxmlformats.org/officeDocument/2006/relationships/hyperlink" Target="http://www.world-memory-statistics.com/competitors.php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vmlDrawing" Target="../drawings/vmlDrawing4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showGridLines="0" zoomScale="40" zoomScaleNormal="40" zoomScalePageLayoutView="40" workbookViewId="0">
      <selection activeCell="Q103" sqref="Q103"/>
    </sheetView>
  </sheetViews>
  <sheetFormatPr defaultColWidth="10.7109375" defaultRowHeight="12.75"/>
  <cols>
    <col min="1" max="16384" width="10.7109375" style="50"/>
  </cols>
  <sheetData/>
  <phoneticPr fontId="36" type="noConversion"/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8"/>
  <dimension ref="A1:L383"/>
  <sheetViews>
    <sheetView zoomScale="135" zoomScaleNormal="150" zoomScalePageLayoutView="200" workbookViewId="0">
      <pane xSplit="4" ySplit="3" topLeftCell="E28" activePane="bottomRight" state="frozen"/>
      <selection activeCell="B2" sqref="B1:B1048576"/>
      <selection pane="topRight" activeCell="B2" sqref="B1:B1048576"/>
      <selection pane="bottomLeft" activeCell="B2" sqref="B1:B1048576"/>
      <selection pane="bottomRight" activeCell="E28" sqref="E28"/>
    </sheetView>
  </sheetViews>
  <sheetFormatPr defaultRowHeight="12.75"/>
  <cols>
    <col min="1" max="1" width="6.28515625" style="158" customWidth="1"/>
    <col min="2" max="2" width="9.28515625" customWidth="1"/>
    <col min="3" max="3" width="12.42578125" customWidth="1"/>
    <col min="4" max="4" width="33.28515625" style="194" customWidth="1"/>
    <col min="5" max="5" width="7.42578125" customWidth="1"/>
    <col min="6" max="6" width="10.42578125" customWidth="1"/>
    <col min="7" max="7" width="9.140625" customWidth="1"/>
    <col min="8" max="8" width="8.140625" customWidth="1"/>
    <col min="9" max="9" width="9.7109375" customWidth="1"/>
    <col min="10" max="10" width="8.5703125" customWidth="1"/>
    <col min="11" max="11" width="14" bestFit="1" customWidth="1"/>
    <col min="12" max="12" width="11.42578125" customWidth="1"/>
  </cols>
  <sheetData>
    <row r="1" spans="1:12" ht="18">
      <c r="B1" s="258" t="s">
        <v>115</v>
      </c>
      <c r="C1" s="258"/>
      <c r="D1" s="258"/>
      <c r="E1" s="49"/>
      <c r="F1" s="8"/>
      <c r="G1" s="52"/>
      <c r="H1" s="52"/>
      <c r="I1" s="52" t="str">
        <f>Event_Details!$B$2</f>
        <v>Indian Open Memory Championships 2019</v>
      </c>
      <c r="J1" s="8"/>
      <c r="K1" s="29"/>
    </row>
    <row r="2" spans="1:12">
      <c r="C2" s="7"/>
      <c r="F2" s="8"/>
      <c r="G2" s="52"/>
      <c r="H2" s="52"/>
      <c r="I2" s="82" t="str">
        <f>Event_Details!$B$4</f>
        <v>12th - 13th October 2018</v>
      </c>
      <c r="J2" s="8"/>
      <c r="K2" s="29"/>
    </row>
    <row r="3" spans="1:12" ht="34.5" thickBot="1">
      <c r="A3" s="55" t="s">
        <v>694</v>
      </c>
      <c r="B3" s="9" t="s">
        <v>40</v>
      </c>
      <c r="C3" s="10" t="s">
        <v>41</v>
      </c>
      <c r="D3" s="195" t="s">
        <v>39</v>
      </c>
      <c r="E3" s="15" t="s">
        <v>5</v>
      </c>
      <c r="F3" s="13" t="s">
        <v>36</v>
      </c>
      <c r="G3" s="13" t="s">
        <v>37</v>
      </c>
      <c r="H3" s="13" t="s">
        <v>51</v>
      </c>
      <c r="I3" s="12" t="s">
        <v>31</v>
      </c>
      <c r="J3" s="13" t="s">
        <v>32</v>
      </c>
      <c r="K3" s="70" t="s">
        <v>88</v>
      </c>
      <c r="L3" s="71" t="s">
        <v>89</v>
      </c>
    </row>
    <row r="4" spans="1:12" ht="16.5" thickBot="1">
      <c r="A4" s="55">
        <v>1</v>
      </c>
      <c r="B4" s="171">
        <v>1</v>
      </c>
      <c r="C4" s="172">
        <v>1</v>
      </c>
      <c r="D4" s="196" t="s">
        <v>388</v>
      </c>
      <c r="E4" s="160">
        <v>2068</v>
      </c>
      <c r="F4" s="208">
        <v>456</v>
      </c>
      <c r="G4" s="174">
        <v>440</v>
      </c>
      <c r="H4" s="174">
        <v>456</v>
      </c>
      <c r="I4" s="174">
        <v>834</v>
      </c>
      <c r="J4" s="174">
        <v>5163</v>
      </c>
      <c r="K4" s="31" t="str">
        <f>IF(F4&gt;Data!$K$9,"National Record","-")</f>
        <v>National Record</v>
      </c>
      <c r="L4" s="31" t="str">
        <f>IF(F4&gt;Data!$M$9,"World Record","-")</f>
        <v>-</v>
      </c>
    </row>
    <row r="5" spans="1:12" ht="16.5" thickBot="1">
      <c r="A5" s="55">
        <v>2</v>
      </c>
      <c r="B5" s="182">
        <v>2</v>
      </c>
      <c r="C5" s="183">
        <v>13</v>
      </c>
      <c r="D5" s="197" t="s">
        <v>368</v>
      </c>
      <c r="E5" s="160">
        <v>4528</v>
      </c>
      <c r="F5" s="184">
        <v>106</v>
      </c>
      <c r="G5" s="209">
        <v>210</v>
      </c>
      <c r="H5" s="184">
        <v>210</v>
      </c>
      <c r="I5" s="184">
        <v>384</v>
      </c>
      <c r="J5" s="184">
        <v>1391</v>
      </c>
      <c r="K5" s="31" t="str">
        <f>IF(F5&gt;Data!$K$9,"National Record","-")</f>
        <v>-</v>
      </c>
      <c r="L5" s="31" t="str">
        <f>IF(F5&gt;Data!$M$9,"World Record","-")</f>
        <v>-</v>
      </c>
    </row>
    <row r="6" spans="1:12" ht="16.5" thickBot="1">
      <c r="A6" s="55">
        <v>3</v>
      </c>
      <c r="B6" s="179">
        <v>3</v>
      </c>
      <c r="C6" s="180">
        <v>2</v>
      </c>
      <c r="D6" s="198" t="s">
        <v>336</v>
      </c>
      <c r="E6" s="181">
        <v>5426</v>
      </c>
      <c r="F6" s="181">
        <v>200</v>
      </c>
      <c r="G6" s="209">
        <v>206</v>
      </c>
      <c r="H6" s="181">
        <v>206</v>
      </c>
      <c r="I6" s="181">
        <v>377</v>
      </c>
      <c r="J6" s="181">
        <v>2965</v>
      </c>
      <c r="K6" s="31" t="str">
        <f>IF(F6&gt;Data!$K$9,"National Record","-")</f>
        <v>-</v>
      </c>
      <c r="L6" s="31" t="str">
        <f>IF(F6&gt;Data!$M$9,"World Record","-")</f>
        <v>-</v>
      </c>
    </row>
    <row r="7" spans="1:12" ht="16.5" thickBot="1">
      <c r="A7" s="55">
        <v>4</v>
      </c>
      <c r="B7" s="182">
        <v>4</v>
      </c>
      <c r="C7" s="183">
        <v>3</v>
      </c>
      <c r="D7" s="197" t="s">
        <v>384</v>
      </c>
      <c r="E7" s="160">
        <v>1074</v>
      </c>
      <c r="F7" s="184">
        <v>123</v>
      </c>
      <c r="G7" s="209">
        <v>200</v>
      </c>
      <c r="H7" s="184">
        <v>200</v>
      </c>
      <c r="I7" s="184">
        <v>366</v>
      </c>
      <c r="J7" s="184">
        <v>2689</v>
      </c>
      <c r="K7" s="31" t="str">
        <f>IF(F7&gt;Data!$K$9,"National Record","-")</f>
        <v>-</v>
      </c>
      <c r="L7" s="31" t="str">
        <f>IF(F7&gt;Data!$M$9,"World Record","-")</f>
        <v>-</v>
      </c>
    </row>
    <row r="8" spans="1:12" ht="16.5" thickBot="1">
      <c r="A8" s="55">
        <v>5</v>
      </c>
      <c r="B8" s="179">
        <v>5</v>
      </c>
      <c r="C8" s="180">
        <v>7</v>
      </c>
      <c r="D8" s="198" t="s">
        <v>395</v>
      </c>
      <c r="E8" s="160">
        <v>5386</v>
      </c>
      <c r="F8" s="181">
        <v>164</v>
      </c>
      <c r="G8" s="209">
        <v>180</v>
      </c>
      <c r="H8" s="181">
        <v>180</v>
      </c>
      <c r="I8" s="181">
        <v>329</v>
      </c>
      <c r="J8" s="181">
        <v>1762</v>
      </c>
      <c r="K8" s="31" t="str">
        <f>IF(F8&gt;Data!$K$9,"National Record","-")</f>
        <v>-</v>
      </c>
      <c r="L8" s="31" t="str">
        <f>IF(F8&gt;Data!$M$9,"World Record","-")</f>
        <v>-</v>
      </c>
    </row>
    <row r="9" spans="1:12" ht="16.5" thickBot="1">
      <c r="A9" s="55">
        <v>6</v>
      </c>
      <c r="B9" s="182">
        <v>6</v>
      </c>
      <c r="C9" s="183">
        <v>6</v>
      </c>
      <c r="D9" s="197" t="s">
        <v>376</v>
      </c>
      <c r="E9" s="184">
        <v>0</v>
      </c>
      <c r="F9" s="209">
        <v>168</v>
      </c>
      <c r="G9" s="184">
        <v>152</v>
      </c>
      <c r="H9" s="184">
        <v>168</v>
      </c>
      <c r="I9" s="184">
        <v>307</v>
      </c>
      <c r="J9" s="184">
        <v>1922</v>
      </c>
      <c r="K9" s="31" t="str">
        <f>IF(F9&gt;Data!$K$9,"National Record","-")</f>
        <v>-</v>
      </c>
      <c r="L9" s="31" t="str">
        <f>IF(F9&gt;Data!$M$9,"World Record","-")</f>
        <v>-</v>
      </c>
    </row>
    <row r="10" spans="1:12" ht="16.5" thickBot="1">
      <c r="A10" s="55">
        <v>7</v>
      </c>
      <c r="B10" s="179">
        <v>7</v>
      </c>
      <c r="C10" s="180">
        <v>10</v>
      </c>
      <c r="D10" s="198" t="s">
        <v>311</v>
      </c>
      <c r="E10" s="181">
        <v>0</v>
      </c>
      <c r="F10" s="181">
        <v>80</v>
      </c>
      <c r="G10" s="209">
        <v>166</v>
      </c>
      <c r="H10" s="181">
        <v>166</v>
      </c>
      <c r="I10" s="181">
        <v>303</v>
      </c>
      <c r="J10" s="181">
        <v>1537</v>
      </c>
      <c r="K10" s="31" t="str">
        <f>IF(F10&gt;Data!$K$9,"National Record","-")</f>
        <v>-</v>
      </c>
      <c r="L10" s="31" t="str">
        <f>IF(F10&gt;Data!$M$9,"World Record","-")</f>
        <v>-</v>
      </c>
    </row>
    <row r="11" spans="1:12" ht="16.5" thickBot="1">
      <c r="A11" s="55">
        <v>8</v>
      </c>
      <c r="B11" s="182">
        <v>8</v>
      </c>
      <c r="C11" s="183">
        <v>4</v>
      </c>
      <c r="D11" s="197" t="s">
        <v>358</v>
      </c>
      <c r="E11" s="160">
        <v>2528</v>
      </c>
      <c r="F11" s="184">
        <v>120</v>
      </c>
      <c r="G11" s="209">
        <v>164</v>
      </c>
      <c r="H11" s="184">
        <v>164</v>
      </c>
      <c r="I11" s="184">
        <v>300</v>
      </c>
      <c r="J11" s="184">
        <v>2290</v>
      </c>
      <c r="K11" s="31" t="str">
        <f>IF(F11&gt;Data!$K$9,"National Record","-")</f>
        <v>-</v>
      </c>
      <c r="L11" s="31" t="str">
        <f>IF(F11&gt;Data!$M$9,"World Record","-")</f>
        <v>-</v>
      </c>
    </row>
    <row r="12" spans="1:12" ht="16.5" thickBot="1">
      <c r="A12" s="55">
        <v>9</v>
      </c>
      <c r="B12" s="179">
        <v>9</v>
      </c>
      <c r="C12" s="180">
        <v>12</v>
      </c>
      <c r="D12" s="198" t="s">
        <v>379</v>
      </c>
      <c r="E12" s="181">
        <v>0</v>
      </c>
      <c r="F12" s="181">
        <v>144</v>
      </c>
      <c r="G12" s="209">
        <v>162</v>
      </c>
      <c r="H12" s="181">
        <v>162</v>
      </c>
      <c r="I12" s="181">
        <v>296</v>
      </c>
      <c r="J12" s="181">
        <v>1431</v>
      </c>
      <c r="K12" s="31" t="str">
        <f>IF(F12&gt;Data!$K$9,"National Record","-")</f>
        <v>-</v>
      </c>
      <c r="L12" s="31" t="str">
        <f>IF(F12&gt;Data!$M$9,"World Record","-")</f>
        <v>-</v>
      </c>
    </row>
    <row r="13" spans="1:12" ht="16.5" thickBot="1">
      <c r="A13" s="55">
        <v>10</v>
      </c>
      <c r="B13" s="182">
        <v>10</v>
      </c>
      <c r="C13" s="183">
        <v>9</v>
      </c>
      <c r="D13" s="197" t="s">
        <v>377</v>
      </c>
      <c r="E13" s="184">
        <v>0</v>
      </c>
      <c r="F13" s="209">
        <v>160</v>
      </c>
      <c r="G13" s="209">
        <v>160</v>
      </c>
      <c r="H13" s="184">
        <v>160</v>
      </c>
      <c r="I13" s="184">
        <v>293</v>
      </c>
      <c r="J13" s="184">
        <v>1722</v>
      </c>
      <c r="K13" s="31" t="str">
        <f>IF(F13&gt;Data!$K$9,"National Record","-")</f>
        <v>-</v>
      </c>
      <c r="L13" s="31" t="str">
        <f>IF(F13&gt;Data!$M$9,"World Record","-")</f>
        <v>-</v>
      </c>
    </row>
    <row r="14" spans="1:12" ht="16.5" thickBot="1">
      <c r="A14" s="55">
        <v>11</v>
      </c>
      <c r="B14" s="179">
        <v>11</v>
      </c>
      <c r="C14" s="180">
        <v>5</v>
      </c>
      <c r="D14" s="198" t="s">
        <v>359</v>
      </c>
      <c r="E14" s="160">
        <v>5360</v>
      </c>
      <c r="F14" s="209">
        <v>150</v>
      </c>
      <c r="G14" s="181">
        <v>88</v>
      </c>
      <c r="H14" s="181">
        <v>150</v>
      </c>
      <c r="I14" s="181">
        <v>274</v>
      </c>
      <c r="J14" s="181">
        <v>2152</v>
      </c>
      <c r="K14" s="31" t="str">
        <f>IF(F14&gt;Data!$K$9,"National Record","-")</f>
        <v>-</v>
      </c>
      <c r="L14" s="31" t="str">
        <f>IF(F14&gt;Data!$M$9,"World Record","-")</f>
        <v>-</v>
      </c>
    </row>
    <row r="15" spans="1:12" ht="16.5" thickBot="1">
      <c r="A15" s="55">
        <v>12</v>
      </c>
      <c r="B15" s="182">
        <v>12</v>
      </c>
      <c r="C15" s="183">
        <v>11</v>
      </c>
      <c r="D15" s="197" t="s">
        <v>353</v>
      </c>
      <c r="E15" s="160">
        <v>5333</v>
      </c>
      <c r="F15" s="184">
        <v>128</v>
      </c>
      <c r="G15" s="209">
        <v>144</v>
      </c>
      <c r="H15" s="184">
        <v>144</v>
      </c>
      <c r="I15" s="184">
        <v>263</v>
      </c>
      <c r="J15" s="184">
        <v>1491</v>
      </c>
      <c r="K15" s="31" t="str">
        <f>IF(F15&gt;Data!$K$9,"National Record","-")</f>
        <v>-</v>
      </c>
      <c r="L15" s="31" t="str">
        <f>IF(F15&gt;Data!$M$9,"World Record","-")</f>
        <v>-</v>
      </c>
    </row>
    <row r="16" spans="1:12" ht="16.5" thickBot="1">
      <c r="A16" s="55">
        <v>13</v>
      </c>
      <c r="B16" s="179">
        <v>13</v>
      </c>
      <c r="C16" s="180">
        <v>8</v>
      </c>
      <c r="D16" s="198" t="s">
        <v>400</v>
      </c>
      <c r="E16" s="160">
        <v>4862</v>
      </c>
      <c r="F16" s="181">
        <v>123</v>
      </c>
      <c r="G16" s="209">
        <v>128</v>
      </c>
      <c r="H16" s="181">
        <v>128</v>
      </c>
      <c r="I16" s="181">
        <v>234</v>
      </c>
      <c r="J16" s="181">
        <v>1733</v>
      </c>
      <c r="K16" s="31" t="str">
        <f>IF(F16&gt;Data!$K$9,"National Record","-")</f>
        <v>-</v>
      </c>
      <c r="L16" s="31" t="str">
        <f>IF(F16&gt;Data!$M$9,"World Record","-")</f>
        <v>-</v>
      </c>
    </row>
    <row r="17" spans="1:12" ht="16.5" thickBot="1">
      <c r="A17" s="55">
        <v>14</v>
      </c>
      <c r="B17" s="182">
        <v>14</v>
      </c>
      <c r="C17" s="183">
        <v>16</v>
      </c>
      <c r="D17" s="197" t="s">
        <v>392</v>
      </c>
      <c r="E17" s="184">
        <v>0</v>
      </c>
      <c r="F17" s="184">
        <v>102</v>
      </c>
      <c r="G17" s="209">
        <v>120</v>
      </c>
      <c r="H17" s="184">
        <v>120</v>
      </c>
      <c r="I17" s="184">
        <v>219</v>
      </c>
      <c r="J17" s="184">
        <v>1272</v>
      </c>
      <c r="K17" s="31" t="str">
        <f>IF(F17&gt;Data!$K$9,"National Record","-")</f>
        <v>-</v>
      </c>
      <c r="L17" s="31" t="str">
        <f>IF(F17&gt;Data!$M$9,"World Record","-")</f>
        <v>-</v>
      </c>
    </row>
    <row r="18" spans="1:12" ht="16.5" thickBot="1">
      <c r="A18" s="55">
        <v>15</v>
      </c>
      <c r="B18" s="179">
        <v>14</v>
      </c>
      <c r="C18" s="180">
        <v>38</v>
      </c>
      <c r="D18" s="198" t="s">
        <v>479</v>
      </c>
      <c r="E18" s="181">
        <v>0</v>
      </c>
      <c r="F18" s="209">
        <v>120</v>
      </c>
      <c r="G18" s="181">
        <v>0</v>
      </c>
      <c r="H18" s="181">
        <v>120</v>
      </c>
      <c r="I18" s="181">
        <v>219</v>
      </c>
      <c r="J18" s="181">
        <v>514</v>
      </c>
      <c r="K18" s="31" t="str">
        <f>IF(F18&gt;Data!$K$9,"National Record","-")</f>
        <v>-</v>
      </c>
      <c r="L18" s="31" t="str">
        <f>IF(F18&gt;Data!$M$9,"World Record","-")</f>
        <v>-</v>
      </c>
    </row>
    <row r="19" spans="1:12" ht="16.5" thickBot="1">
      <c r="A19" s="55">
        <v>16</v>
      </c>
      <c r="B19" s="182">
        <v>16</v>
      </c>
      <c r="C19" s="183">
        <v>15</v>
      </c>
      <c r="D19" s="197" t="s">
        <v>396</v>
      </c>
      <c r="E19" s="184">
        <v>0</v>
      </c>
      <c r="F19" s="184">
        <v>40</v>
      </c>
      <c r="G19" s="209">
        <v>100</v>
      </c>
      <c r="H19" s="184">
        <v>100</v>
      </c>
      <c r="I19" s="184">
        <v>183</v>
      </c>
      <c r="J19" s="184">
        <v>1293</v>
      </c>
      <c r="K19" s="31" t="str">
        <f>IF(F19&gt;Data!$K$9,"National Record","-")</f>
        <v>-</v>
      </c>
      <c r="L19" s="31" t="str">
        <f>IF(F19&gt;Data!$M$9,"World Record","-")</f>
        <v>-</v>
      </c>
    </row>
    <row r="20" spans="1:12" ht="16.5" thickBot="1">
      <c r="A20" s="55">
        <v>17</v>
      </c>
      <c r="B20" s="179">
        <v>17</v>
      </c>
      <c r="C20" s="180">
        <v>39</v>
      </c>
      <c r="D20" s="198" t="s">
        <v>199</v>
      </c>
      <c r="E20" s="181">
        <v>0</v>
      </c>
      <c r="F20" s="181">
        <v>0</v>
      </c>
      <c r="G20" s="209">
        <v>88</v>
      </c>
      <c r="H20" s="181">
        <v>88</v>
      </c>
      <c r="I20" s="181">
        <v>161</v>
      </c>
      <c r="J20" s="181">
        <v>507</v>
      </c>
      <c r="K20" s="31" t="str">
        <f>IF(F20&gt;Data!$K$9,"National Record","-")</f>
        <v>-</v>
      </c>
      <c r="L20" s="31" t="str">
        <f>IF(F20&gt;Data!$M$9,"World Record","-")</f>
        <v>-</v>
      </c>
    </row>
    <row r="21" spans="1:12" ht="16.5" thickBot="1">
      <c r="A21" s="55">
        <v>18</v>
      </c>
      <c r="B21" s="182">
        <v>18</v>
      </c>
      <c r="C21" s="183">
        <v>47</v>
      </c>
      <c r="D21" s="197" t="s">
        <v>331</v>
      </c>
      <c r="E21" s="184">
        <v>0</v>
      </c>
      <c r="F21" s="209">
        <v>86</v>
      </c>
      <c r="G21" s="184">
        <v>0</v>
      </c>
      <c r="H21" s="184">
        <v>86</v>
      </c>
      <c r="I21" s="184">
        <v>157</v>
      </c>
      <c r="J21" s="184">
        <v>411</v>
      </c>
      <c r="K21" s="31" t="str">
        <f>IF(F21&gt;Data!$K$9,"National Record","-")</f>
        <v>-</v>
      </c>
      <c r="L21" s="31" t="str">
        <f>IF(F21&gt;Data!$M$9,"World Record","-")</f>
        <v>-</v>
      </c>
    </row>
    <row r="22" spans="1:12" ht="16.5" thickBot="1">
      <c r="A22" s="55">
        <v>19</v>
      </c>
      <c r="B22" s="179">
        <v>19</v>
      </c>
      <c r="C22" s="180">
        <v>20</v>
      </c>
      <c r="D22" s="198" t="s">
        <v>415</v>
      </c>
      <c r="E22" s="181">
        <v>0</v>
      </c>
      <c r="F22" s="209">
        <v>80</v>
      </c>
      <c r="G22" s="209">
        <v>80</v>
      </c>
      <c r="H22" s="181">
        <v>80</v>
      </c>
      <c r="I22" s="181">
        <v>146</v>
      </c>
      <c r="J22" s="181">
        <v>826</v>
      </c>
      <c r="K22" s="31" t="str">
        <f>IF(F22&gt;Data!$K$9,"National Record","-")</f>
        <v>-</v>
      </c>
      <c r="L22" s="31" t="str">
        <f>IF(F22&gt;Data!$M$9,"World Record","-")</f>
        <v>-</v>
      </c>
    </row>
    <row r="23" spans="1:12" ht="16.5" thickBot="1">
      <c r="A23" s="55">
        <v>20</v>
      </c>
      <c r="B23" s="182">
        <v>19</v>
      </c>
      <c r="C23" s="183">
        <v>24</v>
      </c>
      <c r="D23" s="197" t="s">
        <v>385</v>
      </c>
      <c r="E23" s="184">
        <v>0</v>
      </c>
      <c r="F23" s="209">
        <v>80</v>
      </c>
      <c r="G23" s="184">
        <v>49</v>
      </c>
      <c r="H23" s="184">
        <v>80</v>
      </c>
      <c r="I23" s="184">
        <v>146</v>
      </c>
      <c r="J23" s="184">
        <v>785</v>
      </c>
      <c r="K23" s="31" t="str">
        <f>IF(F23&gt;Data!$K$9,"National Record","-")</f>
        <v>-</v>
      </c>
      <c r="L23" s="31" t="str">
        <f>IF(F23&gt;Data!$M$9,"World Record","-")</f>
        <v>-</v>
      </c>
    </row>
    <row r="24" spans="1:12" ht="16.5" thickBot="1">
      <c r="A24" s="55">
        <v>21</v>
      </c>
      <c r="B24" s="179">
        <v>19</v>
      </c>
      <c r="C24" s="180">
        <v>25</v>
      </c>
      <c r="D24" s="198" t="s">
        <v>380</v>
      </c>
      <c r="E24" s="181">
        <v>0</v>
      </c>
      <c r="F24" s="209">
        <v>80</v>
      </c>
      <c r="G24" s="181">
        <v>14</v>
      </c>
      <c r="H24" s="181">
        <v>80</v>
      </c>
      <c r="I24" s="181">
        <v>146</v>
      </c>
      <c r="J24" s="181">
        <v>781</v>
      </c>
      <c r="K24" s="31" t="str">
        <f>IF(F24&gt;Data!$K$9,"National Record","-")</f>
        <v>-</v>
      </c>
      <c r="L24" s="31" t="str">
        <f>IF(F24&gt;Data!$M$9,"World Record","-")</f>
        <v>-</v>
      </c>
    </row>
    <row r="25" spans="1:12" ht="16.5" thickBot="1">
      <c r="A25" s="55">
        <v>22</v>
      </c>
      <c r="B25" s="182">
        <v>19</v>
      </c>
      <c r="C25" s="183">
        <v>26</v>
      </c>
      <c r="D25" s="197" t="s">
        <v>382</v>
      </c>
      <c r="E25" s="184">
        <v>0</v>
      </c>
      <c r="F25" s="209">
        <v>80</v>
      </c>
      <c r="G25" s="184">
        <v>46</v>
      </c>
      <c r="H25" s="184">
        <v>80</v>
      </c>
      <c r="I25" s="184">
        <v>146</v>
      </c>
      <c r="J25" s="184">
        <v>765</v>
      </c>
      <c r="K25" s="31" t="str">
        <f>IF(F25&gt;Data!$K$9,"National Record","-")</f>
        <v>-</v>
      </c>
      <c r="L25" s="31" t="str">
        <f>IF(F25&gt;Data!$M$9,"World Record","-")</f>
        <v>-</v>
      </c>
    </row>
    <row r="26" spans="1:12" ht="16.5" thickBot="1">
      <c r="A26" s="55">
        <v>23</v>
      </c>
      <c r="B26" s="179">
        <v>19</v>
      </c>
      <c r="C26" s="180">
        <v>28</v>
      </c>
      <c r="D26" s="198" t="s">
        <v>407</v>
      </c>
      <c r="E26" s="181">
        <v>0</v>
      </c>
      <c r="F26" s="209">
        <v>80</v>
      </c>
      <c r="G26" s="181">
        <v>40</v>
      </c>
      <c r="H26" s="181">
        <v>80</v>
      </c>
      <c r="I26" s="181">
        <v>146</v>
      </c>
      <c r="J26" s="181">
        <v>697</v>
      </c>
      <c r="K26" s="31" t="str">
        <f>IF(F26&gt;Data!$K$9,"National Record","-")</f>
        <v>-</v>
      </c>
      <c r="L26" s="31" t="str">
        <f>IF(F26&gt;Data!$M$9,"World Record","-")</f>
        <v>-</v>
      </c>
    </row>
    <row r="27" spans="1:12" ht="16.5" thickBot="1">
      <c r="A27" s="55">
        <v>24</v>
      </c>
      <c r="B27" s="182">
        <v>19</v>
      </c>
      <c r="C27" s="183">
        <v>29</v>
      </c>
      <c r="D27" s="197" t="s">
        <v>509</v>
      </c>
      <c r="E27" s="184">
        <v>0</v>
      </c>
      <c r="F27" s="184">
        <v>0</v>
      </c>
      <c r="G27" s="209">
        <v>80</v>
      </c>
      <c r="H27" s="184">
        <v>80</v>
      </c>
      <c r="I27" s="184">
        <v>146</v>
      </c>
      <c r="J27" s="184">
        <v>671</v>
      </c>
      <c r="K27" s="31" t="str">
        <f>IF(F27&gt;Data!$K$9,"National Record","-")</f>
        <v>-</v>
      </c>
      <c r="L27" s="31" t="str">
        <f>IF(F27&gt;Data!$M$9,"World Record","-")</f>
        <v>-</v>
      </c>
    </row>
    <row r="28" spans="1:12" ht="16.5" thickBot="1">
      <c r="A28" s="55">
        <v>25</v>
      </c>
      <c r="B28" s="179">
        <v>19</v>
      </c>
      <c r="C28" s="180">
        <v>32</v>
      </c>
      <c r="D28" s="198" t="s">
        <v>371</v>
      </c>
      <c r="E28" s="160">
        <v>4867</v>
      </c>
      <c r="F28" s="181">
        <v>16</v>
      </c>
      <c r="G28" s="209">
        <v>80</v>
      </c>
      <c r="H28" s="181">
        <v>80</v>
      </c>
      <c r="I28" s="181">
        <v>146</v>
      </c>
      <c r="J28" s="181">
        <v>574</v>
      </c>
      <c r="K28" s="31" t="str">
        <f>IF(F28&gt;Data!$K$9,"National Record","-")</f>
        <v>-</v>
      </c>
      <c r="L28" s="31" t="str">
        <f>IF(F28&gt;Data!$M$9,"World Record","-")</f>
        <v>-</v>
      </c>
    </row>
    <row r="29" spans="1:12" ht="16.5" thickBot="1">
      <c r="A29" s="55">
        <v>26</v>
      </c>
      <c r="B29" s="182">
        <v>19</v>
      </c>
      <c r="C29" s="183">
        <v>37</v>
      </c>
      <c r="D29" s="197" t="s">
        <v>362</v>
      </c>
      <c r="E29" s="184">
        <v>0</v>
      </c>
      <c r="F29" s="209">
        <v>80</v>
      </c>
      <c r="G29" s="184">
        <v>40</v>
      </c>
      <c r="H29" s="184">
        <v>80</v>
      </c>
      <c r="I29" s="184">
        <v>146</v>
      </c>
      <c r="J29" s="184">
        <v>520</v>
      </c>
      <c r="K29" s="31" t="str">
        <f>IF(F29&gt;Data!$K$9,"National Record","-")</f>
        <v>-</v>
      </c>
      <c r="L29" s="31" t="str">
        <f>IF(F29&gt;Data!$M$9,"World Record","-")</f>
        <v>-</v>
      </c>
    </row>
    <row r="30" spans="1:12" ht="16.5" thickBot="1">
      <c r="A30" s="55">
        <v>27</v>
      </c>
      <c r="B30" s="179">
        <v>19</v>
      </c>
      <c r="C30" s="180">
        <v>54</v>
      </c>
      <c r="D30" s="198" t="s">
        <v>344</v>
      </c>
      <c r="E30" s="181">
        <v>0</v>
      </c>
      <c r="F30" s="209">
        <v>80</v>
      </c>
      <c r="G30" s="181">
        <v>0</v>
      </c>
      <c r="H30" s="181">
        <v>80</v>
      </c>
      <c r="I30" s="181">
        <v>146</v>
      </c>
      <c r="J30" s="181">
        <v>372</v>
      </c>
      <c r="K30" s="31" t="str">
        <f>IF(F30&gt;Data!$K$9,"National Record","-")</f>
        <v>-</v>
      </c>
      <c r="L30" s="31" t="str">
        <f>IF(F30&gt;Data!$M$9,"World Record","-")</f>
        <v>-</v>
      </c>
    </row>
    <row r="31" spans="1:12" ht="16.5" thickBot="1">
      <c r="A31" s="55">
        <v>28</v>
      </c>
      <c r="B31" s="182">
        <v>28</v>
      </c>
      <c r="C31" s="183">
        <v>19</v>
      </c>
      <c r="D31" s="197" t="s">
        <v>394</v>
      </c>
      <c r="E31" s="184">
        <v>0</v>
      </c>
      <c r="F31" s="209">
        <v>76</v>
      </c>
      <c r="G31" s="184">
        <v>48</v>
      </c>
      <c r="H31" s="184">
        <v>76</v>
      </c>
      <c r="I31" s="184">
        <v>139</v>
      </c>
      <c r="J31" s="184">
        <v>847</v>
      </c>
      <c r="K31" s="31" t="str">
        <f>IF(F31&gt;Data!$K$9,"National Record","-")</f>
        <v>-</v>
      </c>
      <c r="L31" s="31" t="str">
        <f>IF(F31&gt;Data!$M$9,"World Record","-")</f>
        <v>-</v>
      </c>
    </row>
    <row r="32" spans="1:12" ht="16.5" thickBot="1">
      <c r="A32" s="55">
        <v>29</v>
      </c>
      <c r="B32" s="179">
        <v>28</v>
      </c>
      <c r="C32" s="180">
        <v>36</v>
      </c>
      <c r="D32" s="198" t="s">
        <v>399</v>
      </c>
      <c r="E32" s="181">
        <v>0</v>
      </c>
      <c r="F32" s="209">
        <v>76</v>
      </c>
      <c r="G32" s="181">
        <v>0</v>
      </c>
      <c r="H32" s="181">
        <v>76</v>
      </c>
      <c r="I32" s="181">
        <v>139</v>
      </c>
      <c r="J32" s="181">
        <v>526</v>
      </c>
      <c r="K32" s="31" t="str">
        <f>IF(F32&gt;Data!$K$9,"National Record","-")</f>
        <v>-</v>
      </c>
      <c r="L32" s="31" t="str">
        <f>IF(F32&gt;Data!$M$9,"World Record","-")</f>
        <v>-</v>
      </c>
    </row>
    <row r="33" spans="1:12" ht="16.5" thickBot="1">
      <c r="A33" s="55">
        <v>30</v>
      </c>
      <c r="B33" s="182">
        <v>30</v>
      </c>
      <c r="C33" s="183">
        <v>23</v>
      </c>
      <c r="D33" s="197" t="s">
        <v>357</v>
      </c>
      <c r="E33" s="160">
        <v>5364</v>
      </c>
      <c r="F33" s="184">
        <v>50</v>
      </c>
      <c r="G33" s="209">
        <v>74</v>
      </c>
      <c r="H33" s="184">
        <v>74</v>
      </c>
      <c r="I33" s="184">
        <v>135</v>
      </c>
      <c r="J33" s="184">
        <v>792</v>
      </c>
      <c r="K33" s="31" t="str">
        <f>IF(F33&gt;Data!$K$9,"National Record","-")</f>
        <v>-</v>
      </c>
      <c r="L33" s="31" t="str">
        <f>IF(F33&gt;Data!$M$9,"World Record","-")</f>
        <v>-</v>
      </c>
    </row>
    <row r="34" spans="1:12" ht="16.5" thickBot="1">
      <c r="A34" s="55">
        <v>31</v>
      </c>
      <c r="B34" s="179">
        <v>31</v>
      </c>
      <c r="C34" s="180">
        <v>21</v>
      </c>
      <c r="D34" s="198" t="s">
        <v>226</v>
      </c>
      <c r="E34" s="160">
        <v>5317</v>
      </c>
      <c r="F34" s="209">
        <v>66</v>
      </c>
      <c r="G34" s="181">
        <v>0</v>
      </c>
      <c r="H34" s="181">
        <v>66</v>
      </c>
      <c r="I34" s="181">
        <v>121</v>
      </c>
      <c r="J34" s="181">
        <v>823</v>
      </c>
      <c r="K34" s="31" t="str">
        <f>IF(F34&gt;Data!$K$9,"National Record","-")</f>
        <v>-</v>
      </c>
      <c r="L34" s="31" t="str">
        <f>IF(F34&gt;Data!$M$9,"World Record","-")</f>
        <v>-</v>
      </c>
    </row>
    <row r="35" spans="1:12" ht="16.5" thickBot="1">
      <c r="A35" s="55">
        <v>32</v>
      </c>
      <c r="B35" s="182">
        <v>32</v>
      </c>
      <c r="C35" s="183">
        <v>27</v>
      </c>
      <c r="D35" s="197" t="s">
        <v>322</v>
      </c>
      <c r="E35" s="184">
        <v>0</v>
      </c>
      <c r="F35" s="209">
        <v>64</v>
      </c>
      <c r="G35" s="184">
        <v>40</v>
      </c>
      <c r="H35" s="184">
        <v>64</v>
      </c>
      <c r="I35" s="184">
        <v>117</v>
      </c>
      <c r="J35" s="184">
        <v>723</v>
      </c>
      <c r="K35" s="31" t="str">
        <f>IF(F35&gt;Data!$K$9,"National Record","-")</f>
        <v>-</v>
      </c>
      <c r="L35" s="31" t="str">
        <f>IF(F35&gt;Data!$M$9,"World Record","-")</f>
        <v>-</v>
      </c>
    </row>
    <row r="36" spans="1:12" ht="16.5" thickBot="1">
      <c r="A36" s="55">
        <v>33</v>
      </c>
      <c r="B36" s="179">
        <v>33</v>
      </c>
      <c r="C36" s="180">
        <v>18</v>
      </c>
      <c r="D36" s="198" t="s">
        <v>218</v>
      </c>
      <c r="E36" s="181">
        <v>0</v>
      </c>
      <c r="F36" s="209">
        <v>60</v>
      </c>
      <c r="G36" s="181">
        <v>0</v>
      </c>
      <c r="H36" s="181">
        <v>60</v>
      </c>
      <c r="I36" s="181">
        <v>110</v>
      </c>
      <c r="J36" s="181">
        <v>857</v>
      </c>
      <c r="K36" s="31" t="str">
        <f>IF(F36&gt;Data!$K$9,"National Record","-")</f>
        <v>-</v>
      </c>
      <c r="L36" s="31" t="str">
        <f>IF(F36&gt;Data!$M$9,"World Record","-")</f>
        <v>-</v>
      </c>
    </row>
    <row r="37" spans="1:12" ht="16.5" thickBot="1">
      <c r="A37" s="55">
        <v>34</v>
      </c>
      <c r="B37" s="182">
        <v>33</v>
      </c>
      <c r="C37" s="183">
        <v>22</v>
      </c>
      <c r="D37" s="197" t="s">
        <v>378</v>
      </c>
      <c r="E37" s="184">
        <v>0</v>
      </c>
      <c r="F37" s="209">
        <v>60</v>
      </c>
      <c r="G37" s="184">
        <v>42</v>
      </c>
      <c r="H37" s="184">
        <v>60</v>
      </c>
      <c r="I37" s="184">
        <v>110</v>
      </c>
      <c r="J37" s="184">
        <v>813</v>
      </c>
      <c r="K37" s="31" t="str">
        <f>IF(F37&gt;Data!$K$9,"National Record","-")</f>
        <v>-</v>
      </c>
      <c r="L37" s="31" t="str">
        <f>IF(F37&gt;Data!$M$9,"World Record","-")</f>
        <v>-</v>
      </c>
    </row>
    <row r="38" spans="1:12" ht="16.5" thickBot="1">
      <c r="A38" s="55">
        <v>35</v>
      </c>
      <c r="B38" s="179">
        <v>33</v>
      </c>
      <c r="C38" s="180">
        <v>50</v>
      </c>
      <c r="D38" s="198" t="s">
        <v>228</v>
      </c>
      <c r="E38" s="181">
        <v>0</v>
      </c>
      <c r="F38" s="209">
        <v>60</v>
      </c>
      <c r="G38" s="181">
        <v>0</v>
      </c>
      <c r="H38" s="181">
        <v>60</v>
      </c>
      <c r="I38" s="181">
        <v>110</v>
      </c>
      <c r="J38" s="181">
        <v>395</v>
      </c>
      <c r="K38" s="31" t="str">
        <f>IF(F38&gt;Data!$K$9,"National Record","-")</f>
        <v>-</v>
      </c>
      <c r="L38" s="31" t="str">
        <f>IF(F38&gt;Data!$M$9,"World Record","-")</f>
        <v>-</v>
      </c>
    </row>
    <row r="39" spans="1:12" ht="16.5" thickBot="1">
      <c r="A39" s="55">
        <v>36</v>
      </c>
      <c r="B39" s="182">
        <v>33</v>
      </c>
      <c r="C39" s="183">
        <v>130</v>
      </c>
      <c r="D39" s="197" t="s">
        <v>473</v>
      </c>
      <c r="E39" s="184">
        <v>0</v>
      </c>
      <c r="F39" s="184">
        <v>0</v>
      </c>
      <c r="G39" s="209">
        <v>60</v>
      </c>
      <c r="H39" s="184">
        <v>60</v>
      </c>
      <c r="I39" s="184">
        <v>110</v>
      </c>
      <c r="J39" s="184">
        <v>146</v>
      </c>
      <c r="K39" s="31" t="str">
        <f>IF(F39&gt;Data!$K$9,"National Record","-")</f>
        <v>-</v>
      </c>
      <c r="L39" s="31" t="str">
        <f>IF(F39&gt;Data!$M$9,"World Record","-")</f>
        <v>-</v>
      </c>
    </row>
    <row r="40" spans="1:12" ht="16.5" thickBot="1">
      <c r="A40" s="55">
        <v>37</v>
      </c>
      <c r="B40" s="179">
        <v>37</v>
      </c>
      <c r="C40" s="180">
        <v>17</v>
      </c>
      <c r="D40" s="198" t="s">
        <v>295</v>
      </c>
      <c r="E40" s="181">
        <v>0</v>
      </c>
      <c r="F40" s="181">
        <v>20</v>
      </c>
      <c r="G40" s="209">
        <v>52</v>
      </c>
      <c r="H40" s="181">
        <v>52</v>
      </c>
      <c r="I40" s="181">
        <v>95</v>
      </c>
      <c r="J40" s="181">
        <v>882</v>
      </c>
      <c r="K40" s="31" t="str">
        <f>IF(F40&gt;Data!$K$9,"National Record","-")</f>
        <v>-</v>
      </c>
      <c r="L40" s="31" t="str">
        <f>IF(F40&gt;Data!$M$9,"World Record","-")</f>
        <v>-</v>
      </c>
    </row>
    <row r="41" spans="1:12" ht="16.5" thickBot="1">
      <c r="A41" s="55">
        <v>38</v>
      </c>
      <c r="B41" s="182">
        <v>37</v>
      </c>
      <c r="C41" s="183">
        <v>34</v>
      </c>
      <c r="D41" s="197" t="s">
        <v>402</v>
      </c>
      <c r="E41" s="184">
        <v>0</v>
      </c>
      <c r="F41" s="209">
        <v>52</v>
      </c>
      <c r="G41" s="209">
        <v>52</v>
      </c>
      <c r="H41" s="184">
        <v>52</v>
      </c>
      <c r="I41" s="184">
        <v>95</v>
      </c>
      <c r="J41" s="184">
        <v>547</v>
      </c>
      <c r="K41" s="31" t="str">
        <f>IF(F41&gt;Data!$K$9,"National Record","-")</f>
        <v>-</v>
      </c>
      <c r="L41" s="31" t="str">
        <f>IF(F41&gt;Data!$M$9,"World Record","-")</f>
        <v>-</v>
      </c>
    </row>
    <row r="42" spans="1:12" ht="16.5" thickBot="1">
      <c r="A42" s="55">
        <v>39</v>
      </c>
      <c r="B42" s="179">
        <v>39</v>
      </c>
      <c r="C42" s="180">
        <v>72</v>
      </c>
      <c r="D42" s="198" t="s">
        <v>245</v>
      </c>
      <c r="E42" s="181">
        <v>0</v>
      </c>
      <c r="F42" s="181">
        <v>46</v>
      </c>
      <c r="G42" s="209">
        <v>50</v>
      </c>
      <c r="H42" s="181">
        <v>50</v>
      </c>
      <c r="I42" s="181">
        <v>91</v>
      </c>
      <c r="J42" s="181">
        <v>258</v>
      </c>
      <c r="K42" s="31" t="str">
        <f>IF(F42&gt;Data!$K$9,"National Record","-")</f>
        <v>-</v>
      </c>
      <c r="L42" s="31" t="str">
        <f>IF(F42&gt;Data!$M$9,"World Record","-")</f>
        <v>-</v>
      </c>
    </row>
    <row r="43" spans="1:12" ht="16.5" thickBot="1">
      <c r="A43" s="55">
        <v>40</v>
      </c>
      <c r="B43" s="182">
        <v>40</v>
      </c>
      <c r="C43" s="183">
        <v>75</v>
      </c>
      <c r="D43" s="197" t="s">
        <v>341</v>
      </c>
      <c r="E43" s="184">
        <v>0</v>
      </c>
      <c r="F43" s="209">
        <v>49</v>
      </c>
      <c r="G43" s="184">
        <v>40</v>
      </c>
      <c r="H43" s="184">
        <v>49</v>
      </c>
      <c r="I43" s="184">
        <v>90</v>
      </c>
      <c r="J43" s="184">
        <v>250</v>
      </c>
      <c r="K43" s="31" t="str">
        <f>IF(F43&gt;Data!$K$9,"National Record","-")</f>
        <v>-</v>
      </c>
      <c r="L43" s="31" t="str">
        <f>IF(F43&gt;Data!$M$9,"World Record","-")</f>
        <v>-</v>
      </c>
    </row>
    <row r="44" spans="1:12" ht="16.5" thickBot="1">
      <c r="A44" s="55">
        <v>41</v>
      </c>
      <c r="B44" s="179">
        <v>41</v>
      </c>
      <c r="C44" s="180">
        <v>14</v>
      </c>
      <c r="D44" s="198" t="s">
        <v>404</v>
      </c>
      <c r="E44" s="181">
        <v>0</v>
      </c>
      <c r="F44" s="181">
        <v>0</v>
      </c>
      <c r="G44" s="209">
        <v>48</v>
      </c>
      <c r="H44" s="181">
        <v>48</v>
      </c>
      <c r="I44" s="181">
        <v>88</v>
      </c>
      <c r="J44" s="181">
        <v>1329</v>
      </c>
      <c r="K44" s="31" t="str">
        <f>IF(F44&gt;Data!$K$9,"National Record","-")</f>
        <v>-</v>
      </c>
      <c r="L44" s="31" t="str">
        <f>IF(F44&gt;Data!$M$9,"World Record","-")</f>
        <v>-</v>
      </c>
    </row>
    <row r="45" spans="1:12" ht="16.5" thickBot="1">
      <c r="A45" s="55">
        <v>42</v>
      </c>
      <c r="B45" s="182">
        <v>41</v>
      </c>
      <c r="C45" s="183">
        <v>48</v>
      </c>
      <c r="D45" s="197" t="s">
        <v>225</v>
      </c>
      <c r="E45" s="184">
        <v>0</v>
      </c>
      <c r="F45" s="184">
        <v>43</v>
      </c>
      <c r="G45" s="209">
        <v>48</v>
      </c>
      <c r="H45" s="184">
        <v>48</v>
      </c>
      <c r="I45" s="184">
        <v>88</v>
      </c>
      <c r="J45" s="184">
        <v>408</v>
      </c>
      <c r="K45" s="31" t="str">
        <f>IF(F45&gt;Data!$K$9,"National Record","-")</f>
        <v>-</v>
      </c>
      <c r="L45" s="31" t="str">
        <f>IF(F45&gt;Data!$M$9,"World Record","-")</f>
        <v>-</v>
      </c>
    </row>
    <row r="46" spans="1:12" ht="16.5" thickBot="1">
      <c r="A46" s="55">
        <v>43</v>
      </c>
      <c r="B46" s="179">
        <v>43</v>
      </c>
      <c r="C46" s="180">
        <v>30</v>
      </c>
      <c r="D46" s="198" t="s">
        <v>256</v>
      </c>
      <c r="E46" s="181">
        <v>0</v>
      </c>
      <c r="F46" s="209">
        <v>46</v>
      </c>
      <c r="G46" s="209">
        <v>46</v>
      </c>
      <c r="H46" s="181">
        <v>46</v>
      </c>
      <c r="I46" s="181">
        <v>84</v>
      </c>
      <c r="J46" s="181">
        <v>648</v>
      </c>
      <c r="K46" s="31" t="str">
        <f>IF(F46&gt;Data!$K$9,"National Record","-")</f>
        <v>-</v>
      </c>
      <c r="L46" s="31" t="str">
        <f>IF(F46&gt;Data!$M$9,"World Record","-")</f>
        <v>-</v>
      </c>
    </row>
    <row r="47" spans="1:12" ht="16.5" thickBot="1">
      <c r="A47" s="55">
        <v>44</v>
      </c>
      <c r="B47" s="182">
        <v>43</v>
      </c>
      <c r="C47" s="183">
        <v>41</v>
      </c>
      <c r="D47" s="197" t="s">
        <v>251</v>
      </c>
      <c r="E47" s="184">
        <v>0</v>
      </c>
      <c r="F47" s="209">
        <v>46</v>
      </c>
      <c r="G47" s="184">
        <v>0</v>
      </c>
      <c r="H47" s="184">
        <v>46</v>
      </c>
      <c r="I47" s="184">
        <v>84</v>
      </c>
      <c r="J47" s="184">
        <v>464</v>
      </c>
      <c r="K47" s="31" t="str">
        <f>IF(F47&gt;Data!$K$9,"National Record","-")</f>
        <v>-</v>
      </c>
      <c r="L47" s="31" t="str">
        <f>IF(F47&gt;Data!$M$9,"World Record","-")</f>
        <v>-</v>
      </c>
    </row>
    <row r="48" spans="1:12" ht="16.5" thickBot="1">
      <c r="A48" s="55">
        <v>45</v>
      </c>
      <c r="B48" s="179">
        <v>43</v>
      </c>
      <c r="C48" s="180">
        <v>43</v>
      </c>
      <c r="D48" s="198" t="s">
        <v>178</v>
      </c>
      <c r="E48" s="181">
        <v>0</v>
      </c>
      <c r="F48" s="209">
        <v>46</v>
      </c>
      <c r="G48" s="181">
        <v>0</v>
      </c>
      <c r="H48" s="181">
        <v>46</v>
      </c>
      <c r="I48" s="181">
        <v>84</v>
      </c>
      <c r="J48" s="181">
        <v>460</v>
      </c>
      <c r="K48" s="31" t="str">
        <f>IF(F48&gt;Data!$K$9,"National Record","-")</f>
        <v>-</v>
      </c>
      <c r="L48" s="31" t="str">
        <f>IF(F48&gt;Data!$M$9,"World Record","-")</f>
        <v>-</v>
      </c>
    </row>
    <row r="49" spans="1:12" ht="16.5" thickBot="1">
      <c r="A49" s="55">
        <v>46</v>
      </c>
      <c r="B49" s="182">
        <v>46</v>
      </c>
      <c r="C49" s="183">
        <v>33</v>
      </c>
      <c r="D49" s="197" t="s">
        <v>234</v>
      </c>
      <c r="E49" s="184">
        <v>0</v>
      </c>
      <c r="F49" s="184">
        <v>40</v>
      </c>
      <c r="G49" s="209">
        <v>44</v>
      </c>
      <c r="H49" s="184">
        <v>44</v>
      </c>
      <c r="I49" s="184">
        <v>80</v>
      </c>
      <c r="J49" s="184">
        <v>572</v>
      </c>
      <c r="K49" s="31" t="str">
        <f>IF(F49&gt;Data!$K$9,"National Record","-")</f>
        <v>-</v>
      </c>
      <c r="L49" s="31" t="str">
        <f>IF(F49&gt;Data!$M$9,"World Record","-")</f>
        <v>-</v>
      </c>
    </row>
    <row r="50" spans="1:12" ht="16.5" thickBot="1">
      <c r="A50" s="55">
        <v>47</v>
      </c>
      <c r="B50" s="179">
        <v>46</v>
      </c>
      <c r="C50" s="180">
        <v>35</v>
      </c>
      <c r="D50" s="198" t="s">
        <v>275</v>
      </c>
      <c r="E50" s="181">
        <v>0</v>
      </c>
      <c r="F50" s="181">
        <v>40</v>
      </c>
      <c r="G50" s="209">
        <v>44</v>
      </c>
      <c r="H50" s="181">
        <v>44</v>
      </c>
      <c r="I50" s="181">
        <v>80</v>
      </c>
      <c r="J50" s="181">
        <v>540</v>
      </c>
      <c r="K50" s="31" t="str">
        <f>IF(F50&gt;Data!$K$9,"National Record","-")</f>
        <v>-</v>
      </c>
      <c r="L50" s="31" t="str">
        <f>IF(F50&gt;Data!$M$9,"World Record","-")</f>
        <v>-</v>
      </c>
    </row>
    <row r="51" spans="1:12" ht="16.5" thickBot="1">
      <c r="A51" s="55">
        <v>48</v>
      </c>
      <c r="B51" s="182">
        <v>46</v>
      </c>
      <c r="C51" s="183">
        <v>49</v>
      </c>
      <c r="D51" s="197" t="s">
        <v>289</v>
      </c>
      <c r="E51" s="184">
        <v>0</v>
      </c>
      <c r="F51" s="184">
        <v>30</v>
      </c>
      <c r="G51" s="209">
        <v>44</v>
      </c>
      <c r="H51" s="184">
        <v>44</v>
      </c>
      <c r="I51" s="184">
        <v>80</v>
      </c>
      <c r="J51" s="184">
        <v>395</v>
      </c>
      <c r="K51" s="31" t="str">
        <f>IF(F51&gt;Data!$K$9,"National Record","-")</f>
        <v>-</v>
      </c>
      <c r="L51" s="31" t="str">
        <f>IF(F51&gt;Data!$M$9,"World Record","-")</f>
        <v>-</v>
      </c>
    </row>
    <row r="52" spans="1:12" ht="16.5" thickBot="1">
      <c r="A52" s="55">
        <v>49</v>
      </c>
      <c r="B52" s="179">
        <v>49</v>
      </c>
      <c r="C52" s="180">
        <v>40</v>
      </c>
      <c r="D52" s="198" t="s">
        <v>354</v>
      </c>
      <c r="E52" s="160">
        <v>5422</v>
      </c>
      <c r="F52" s="209">
        <v>43</v>
      </c>
      <c r="G52" s="181">
        <v>0</v>
      </c>
      <c r="H52" s="181">
        <v>43</v>
      </c>
      <c r="I52" s="181">
        <v>79</v>
      </c>
      <c r="J52" s="181">
        <v>476</v>
      </c>
      <c r="K52" s="31" t="str">
        <f>IF(F52&gt;Data!$K$9,"National Record","-")</f>
        <v>-</v>
      </c>
      <c r="L52" s="31" t="str">
        <f>IF(F52&gt;Data!$M$9,"World Record","-")</f>
        <v>-</v>
      </c>
    </row>
    <row r="53" spans="1:12" ht="16.5" thickBot="1">
      <c r="A53" s="55">
        <v>50</v>
      </c>
      <c r="B53" s="182">
        <v>50</v>
      </c>
      <c r="C53" s="183">
        <v>51</v>
      </c>
      <c r="D53" s="197" t="s">
        <v>305</v>
      </c>
      <c r="E53" s="184">
        <v>0</v>
      </c>
      <c r="F53" s="184">
        <v>0</v>
      </c>
      <c r="G53" s="209">
        <v>40</v>
      </c>
      <c r="H53" s="184">
        <v>40</v>
      </c>
      <c r="I53" s="184">
        <v>73</v>
      </c>
      <c r="J53" s="184">
        <v>393</v>
      </c>
      <c r="K53" s="31" t="str">
        <f>IF(F53&gt;Data!$K$9,"National Record","-")</f>
        <v>-</v>
      </c>
      <c r="L53" s="31" t="str">
        <f>IF(F53&gt;Data!$M$9,"World Record","-")</f>
        <v>-</v>
      </c>
    </row>
    <row r="54" spans="1:12" ht="16.5" thickBot="1">
      <c r="A54" s="55">
        <v>51</v>
      </c>
      <c r="B54" s="179">
        <v>50</v>
      </c>
      <c r="C54" s="180">
        <v>52</v>
      </c>
      <c r="D54" s="198" t="s">
        <v>365</v>
      </c>
      <c r="E54" s="181">
        <v>0</v>
      </c>
      <c r="F54" s="209">
        <v>40</v>
      </c>
      <c r="G54" s="209">
        <v>40</v>
      </c>
      <c r="H54" s="181">
        <v>40</v>
      </c>
      <c r="I54" s="181">
        <v>73</v>
      </c>
      <c r="J54" s="181">
        <v>388</v>
      </c>
      <c r="K54" s="31" t="str">
        <f>IF(F54&gt;Data!$K$9,"National Record","-")</f>
        <v>-</v>
      </c>
      <c r="L54" s="31" t="str">
        <f>IF(F54&gt;Data!$M$9,"World Record","-")</f>
        <v>-</v>
      </c>
    </row>
    <row r="55" spans="1:12" ht="16.5" thickBot="1">
      <c r="A55" s="55">
        <v>52</v>
      </c>
      <c r="B55" s="182">
        <v>50</v>
      </c>
      <c r="C55" s="183">
        <v>53</v>
      </c>
      <c r="D55" s="197" t="s">
        <v>293</v>
      </c>
      <c r="E55" s="184">
        <v>0</v>
      </c>
      <c r="F55" s="184">
        <v>24</v>
      </c>
      <c r="G55" s="209">
        <v>40</v>
      </c>
      <c r="H55" s="184">
        <v>40</v>
      </c>
      <c r="I55" s="184">
        <v>73</v>
      </c>
      <c r="J55" s="184">
        <v>379</v>
      </c>
      <c r="K55" s="31" t="str">
        <f>IF(F55&gt;Data!$K$9,"National Record","-")</f>
        <v>-</v>
      </c>
      <c r="L55" s="31" t="str">
        <f>IF(F55&gt;Data!$M$9,"World Record","-")</f>
        <v>-</v>
      </c>
    </row>
    <row r="56" spans="1:12" ht="16.5" thickBot="1">
      <c r="A56" s="55">
        <v>53</v>
      </c>
      <c r="B56" s="179">
        <v>50</v>
      </c>
      <c r="C56" s="180">
        <v>60</v>
      </c>
      <c r="D56" s="198" t="s">
        <v>235</v>
      </c>
      <c r="E56" s="181">
        <v>0</v>
      </c>
      <c r="F56" s="209">
        <v>40</v>
      </c>
      <c r="G56" s="181">
        <v>10</v>
      </c>
      <c r="H56" s="181">
        <v>40</v>
      </c>
      <c r="I56" s="181">
        <v>73</v>
      </c>
      <c r="J56" s="181">
        <v>331</v>
      </c>
      <c r="K56" s="31" t="str">
        <f>IF(F56&gt;Data!$K$9,"National Record","-")</f>
        <v>-</v>
      </c>
      <c r="L56" s="31" t="str">
        <f>IF(F56&gt;Data!$M$9,"World Record","-")</f>
        <v>-</v>
      </c>
    </row>
    <row r="57" spans="1:12" ht="16.5" thickBot="1">
      <c r="A57" s="55">
        <v>54</v>
      </c>
      <c r="B57" s="182">
        <v>50</v>
      </c>
      <c r="C57" s="183">
        <v>62</v>
      </c>
      <c r="D57" s="197" t="s">
        <v>329</v>
      </c>
      <c r="E57" s="184">
        <v>0</v>
      </c>
      <c r="F57" s="184">
        <v>20</v>
      </c>
      <c r="G57" s="209">
        <v>40</v>
      </c>
      <c r="H57" s="184">
        <v>40</v>
      </c>
      <c r="I57" s="184">
        <v>73</v>
      </c>
      <c r="J57" s="184">
        <v>305</v>
      </c>
      <c r="K57" s="31" t="str">
        <f>IF(F57&gt;Data!$K$9,"National Record","-")</f>
        <v>-</v>
      </c>
      <c r="L57" s="31" t="str">
        <f>IF(F57&gt;Data!$M$9,"World Record","-")</f>
        <v>-</v>
      </c>
    </row>
    <row r="58" spans="1:12" ht="16.5" thickBot="1">
      <c r="A58" s="55">
        <v>55</v>
      </c>
      <c r="B58" s="179">
        <v>50</v>
      </c>
      <c r="C58" s="180">
        <v>66</v>
      </c>
      <c r="D58" s="198" t="s">
        <v>290</v>
      </c>
      <c r="E58" s="181">
        <v>0</v>
      </c>
      <c r="F58" s="181">
        <v>7</v>
      </c>
      <c r="G58" s="209">
        <v>40</v>
      </c>
      <c r="H58" s="181">
        <v>40</v>
      </c>
      <c r="I58" s="181">
        <v>73</v>
      </c>
      <c r="J58" s="181">
        <v>283</v>
      </c>
      <c r="K58" s="31" t="str">
        <f>IF(F58&gt;Data!$K$9,"National Record","-")</f>
        <v>-</v>
      </c>
      <c r="L58" s="31" t="str">
        <f>IF(F58&gt;Data!$M$9,"World Record","-")</f>
        <v>-</v>
      </c>
    </row>
    <row r="59" spans="1:12" ht="16.5" thickBot="1">
      <c r="A59" s="55">
        <v>56</v>
      </c>
      <c r="B59" s="182">
        <v>50</v>
      </c>
      <c r="C59" s="183">
        <v>68</v>
      </c>
      <c r="D59" s="197" t="s">
        <v>253</v>
      </c>
      <c r="E59" s="184">
        <v>0</v>
      </c>
      <c r="F59" s="184">
        <v>10</v>
      </c>
      <c r="G59" s="209">
        <v>40</v>
      </c>
      <c r="H59" s="184">
        <v>40</v>
      </c>
      <c r="I59" s="184">
        <v>73</v>
      </c>
      <c r="J59" s="184">
        <v>268</v>
      </c>
      <c r="K59" s="31" t="str">
        <f>IF(F59&gt;Data!$K$9,"National Record","-")</f>
        <v>-</v>
      </c>
      <c r="L59" s="31" t="str">
        <f>IF(F59&gt;Data!$M$9,"World Record","-")</f>
        <v>-</v>
      </c>
    </row>
    <row r="60" spans="1:12" ht="16.5" thickBot="1">
      <c r="A60" s="55">
        <v>57</v>
      </c>
      <c r="B60" s="179">
        <v>50</v>
      </c>
      <c r="C60" s="180">
        <v>69</v>
      </c>
      <c r="D60" s="198" t="s">
        <v>250</v>
      </c>
      <c r="E60" s="181">
        <v>0</v>
      </c>
      <c r="F60" s="209">
        <v>40</v>
      </c>
      <c r="G60" s="181">
        <v>0</v>
      </c>
      <c r="H60" s="181">
        <v>40</v>
      </c>
      <c r="I60" s="181">
        <v>73</v>
      </c>
      <c r="J60" s="181">
        <v>265</v>
      </c>
      <c r="K60" s="31" t="str">
        <f>IF(F60&gt;Data!$K$9,"National Record","-")</f>
        <v>-</v>
      </c>
      <c r="L60" s="31" t="str">
        <f>IF(F60&gt;Data!$M$9,"World Record","-")</f>
        <v>-</v>
      </c>
    </row>
    <row r="61" spans="1:12" ht="16.5" thickBot="1">
      <c r="A61" s="55">
        <v>58</v>
      </c>
      <c r="B61" s="182">
        <v>50</v>
      </c>
      <c r="C61" s="183">
        <v>70</v>
      </c>
      <c r="D61" s="197" t="s">
        <v>375</v>
      </c>
      <c r="E61" s="184">
        <v>0</v>
      </c>
      <c r="F61" s="209">
        <v>40</v>
      </c>
      <c r="G61" s="184">
        <v>0</v>
      </c>
      <c r="H61" s="184">
        <v>40</v>
      </c>
      <c r="I61" s="184">
        <v>73</v>
      </c>
      <c r="J61" s="184">
        <v>264</v>
      </c>
      <c r="K61" s="31" t="str">
        <f>IF(F61&gt;Data!$K$9,"National Record","-")</f>
        <v>-</v>
      </c>
      <c r="L61" s="31" t="str">
        <f>IF(F61&gt;Data!$M$9,"World Record","-")</f>
        <v>-</v>
      </c>
    </row>
    <row r="62" spans="1:12" ht="16.5" thickBot="1">
      <c r="A62" s="55">
        <v>59</v>
      </c>
      <c r="B62" s="179">
        <v>50</v>
      </c>
      <c r="C62" s="180">
        <v>81</v>
      </c>
      <c r="D62" s="198" t="s">
        <v>348</v>
      </c>
      <c r="E62" s="181">
        <v>0</v>
      </c>
      <c r="F62" s="209">
        <v>40</v>
      </c>
      <c r="G62" s="209">
        <v>40</v>
      </c>
      <c r="H62" s="181">
        <v>40</v>
      </c>
      <c r="I62" s="181">
        <v>73</v>
      </c>
      <c r="J62" s="181">
        <v>233</v>
      </c>
      <c r="K62" s="31" t="str">
        <f>IF(F62&gt;Data!$K$9,"National Record","-")</f>
        <v>-</v>
      </c>
      <c r="L62" s="31" t="str">
        <f>IF(F62&gt;Data!$M$9,"World Record","-")</f>
        <v>-</v>
      </c>
    </row>
    <row r="63" spans="1:12" ht="16.5" thickBot="1">
      <c r="A63" s="55">
        <v>60</v>
      </c>
      <c r="B63" s="182">
        <v>50</v>
      </c>
      <c r="C63" s="183">
        <v>84</v>
      </c>
      <c r="D63" s="197" t="s">
        <v>268</v>
      </c>
      <c r="E63" s="184">
        <v>0</v>
      </c>
      <c r="F63" s="184">
        <v>2</v>
      </c>
      <c r="G63" s="209">
        <v>40</v>
      </c>
      <c r="H63" s="184">
        <v>40</v>
      </c>
      <c r="I63" s="184">
        <v>73</v>
      </c>
      <c r="J63" s="184">
        <v>226</v>
      </c>
      <c r="K63" s="31" t="str">
        <f>IF(F63&gt;Data!$K$9,"National Record","-")</f>
        <v>-</v>
      </c>
      <c r="L63" s="31" t="str">
        <f>IF(F63&gt;Data!$M$9,"World Record","-")</f>
        <v>-</v>
      </c>
    </row>
    <row r="64" spans="1:12" ht="16.5" thickBot="1">
      <c r="A64" s="55">
        <v>61</v>
      </c>
      <c r="B64" s="179">
        <v>50</v>
      </c>
      <c r="C64" s="180">
        <v>91</v>
      </c>
      <c r="D64" s="198" t="s">
        <v>393</v>
      </c>
      <c r="E64" s="181">
        <v>0</v>
      </c>
      <c r="F64" s="209">
        <v>40</v>
      </c>
      <c r="G64" s="181">
        <v>0</v>
      </c>
      <c r="H64" s="181">
        <v>40</v>
      </c>
      <c r="I64" s="181">
        <v>73</v>
      </c>
      <c r="J64" s="181">
        <v>208</v>
      </c>
      <c r="K64" s="31" t="str">
        <f>IF(F64&gt;Data!$K$9,"National Record","-")</f>
        <v>-</v>
      </c>
      <c r="L64" s="31" t="str">
        <f>IF(F64&gt;Data!$M$9,"World Record","-")</f>
        <v>-</v>
      </c>
    </row>
    <row r="65" spans="1:12" ht="16.5" thickBot="1">
      <c r="A65" s="55">
        <v>62</v>
      </c>
      <c r="B65" s="182">
        <v>50</v>
      </c>
      <c r="C65" s="183">
        <v>91</v>
      </c>
      <c r="D65" s="197" t="s">
        <v>236</v>
      </c>
      <c r="E65" s="184">
        <v>0</v>
      </c>
      <c r="F65" s="209">
        <v>40</v>
      </c>
      <c r="G65" s="209">
        <v>40</v>
      </c>
      <c r="H65" s="184">
        <v>40</v>
      </c>
      <c r="I65" s="184">
        <v>73</v>
      </c>
      <c r="J65" s="184">
        <v>208</v>
      </c>
      <c r="K65" s="137" t="str">
        <f>IF(F65&gt;Data!$K$9,"National Record","-")</f>
        <v>-</v>
      </c>
      <c r="L65" s="137" t="str">
        <f>IF(F65&gt;Data!$M$9,"World Record","-")</f>
        <v>-</v>
      </c>
    </row>
    <row r="66" spans="1:12" ht="16.5" thickBot="1">
      <c r="A66" s="55">
        <v>63</v>
      </c>
      <c r="B66" s="179">
        <v>50</v>
      </c>
      <c r="C66" s="180">
        <v>96</v>
      </c>
      <c r="D66" s="198" t="s">
        <v>414</v>
      </c>
      <c r="E66" s="181">
        <v>0</v>
      </c>
      <c r="F66" s="209">
        <v>40</v>
      </c>
      <c r="G66" s="181">
        <v>0</v>
      </c>
      <c r="H66" s="181">
        <v>40</v>
      </c>
      <c r="I66" s="181">
        <v>73</v>
      </c>
      <c r="J66" s="181">
        <v>195</v>
      </c>
      <c r="K66" s="31" t="str">
        <f>IF(F66&gt;Data!$K$9,"National Record","-")</f>
        <v>-</v>
      </c>
      <c r="L66" s="31" t="str">
        <f>IF(F66&gt;Data!$M$9,"World Record","-")</f>
        <v>-</v>
      </c>
    </row>
    <row r="67" spans="1:12" ht="16.5" thickBot="1">
      <c r="A67" s="55">
        <v>64</v>
      </c>
      <c r="B67" s="182">
        <v>50</v>
      </c>
      <c r="C67" s="183">
        <v>107</v>
      </c>
      <c r="D67" s="197" t="s">
        <v>492</v>
      </c>
      <c r="E67" s="184">
        <v>0</v>
      </c>
      <c r="F67" s="209">
        <v>40</v>
      </c>
      <c r="G67" s="184">
        <v>20</v>
      </c>
      <c r="H67" s="184">
        <v>40</v>
      </c>
      <c r="I67" s="184">
        <v>73</v>
      </c>
      <c r="J67" s="184">
        <v>175</v>
      </c>
      <c r="K67" s="31" t="str">
        <f>IF(F67&gt;Data!$K$9,"National Record","-")</f>
        <v>-</v>
      </c>
      <c r="L67" s="31" t="str">
        <f>IF(F67&gt;Data!$M$9,"World Record","-")</f>
        <v>-</v>
      </c>
    </row>
    <row r="68" spans="1:12" ht="16.5" thickBot="1">
      <c r="A68" s="55">
        <v>65</v>
      </c>
      <c r="B68" s="179">
        <v>50</v>
      </c>
      <c r="C68" s="180">
        <v>107</v>
      </c>
      <c r="D68" s="198" t="s">
        <v>263</v>
      </c>
      <c r="E68" s="181">
        <v>0</v>
      </c>
      <c r="F68" s="181">
        <v>0</v>
      </c>
      <c r="G68" s="209">
        <v>40</v>
      </c>
      <c r="H68" s="181">
        <v>40</v>
      </c>
      <c r="I68" s="181">
        <v>73</v>
      </c>
      <c r="J68" s="181">
        <v>175</v>
      </c>
      <c r="K68" s="31" t="str">
        <f>IF(F68&gt;Data!$K$9,"National Record","-")</f>
        <v>-</v>
      </c>
      <c r="L68" s="31" t="str">
        <f>IF(F68&gt;Data!$M$9,"World Record","-")</f>
        <v>-</v>
      </c>
    </row>
    <row r="69" spans="1:12" ht="16.5" thickBot="1">
      <c r="A69" s="55">
        <v>66</v>
      </c>
      <c r="B69" s="182">
        <v>50</v>
      </c>
      <c r="C69" s="183">
        <v>118</v>
      </c>
      <c r="D69" s="197" t="s">
        <v>264</v>
      </c>
      <c r="E69" s="184">
        <v>0</v>
      </c>
      <c r="F69" s="184">
        <v>0</v>
      </c>
      <c r="G69" s="209">
        <v>40</v>
      </c>
      <c r="H69" s="184">
        <v>40</v>
      </c>
      <c r="I69" s="184">
        <v>73</v>
      </c>
      <c r="J69" s="184">
        <v>156</v>
      </c>
      <c r="K69" s="31" t="str">
        <f>IF(F69&gt;Data!$K$9,"National Record","-")</f>
        <v>-</v>
      </c>
      <c r="L69" s="31" t="str">
        <f>IF(F69&gt;Data!$M$9,"World Record","-")</f>
        <v>-</v>
      </c>
    </row>
    <row r="70" spans="1:12" ht="16.5" thickBot="1">
      <c r="A70" s="55">
        <v>67</v>
      </c>
      <c r="B70" s="179">
        <v>50</v>
      </c>
      <c r="C70" s="180">
        <v>125</v>
      </c>
      <c r="D70" s="198" t="s">
        <v>465</v>
      </c>
      <c r="E70" s="181">
        <v>0</v>
      </c>
      <c r="F70" s="209">
        <v>40</v>
      </c>
      <c r="G70" s="181">
        <v>0</v>
      </c>
      <c r="H70" s="181">
        <v>40</v>
      </c>
      <c r="I70" s="181">
        <v>73</v>
      </c>
      <c r="J70" s="181">
        <v>151</v>
      </c>
      <c r="K70" s="31" t="str">
        <f>IF(F70&gt;Data!$K$9,"National Record","-")</f>
        <v>-</v>
      </c>
      <c r="L70" s="31" t="str">
        <f>IF(F70&gt;Data!$M$9,"World Record","-")</f>
        <v>-</v>
      </c>
    </row>
    <row r="71" spans="1:12" ht="16.5" thickBot="1">
      <c r="A71" s="55">
        <v>68</v>
      </c>
      <c r="B71" s="182">
        <v>50</v>
      </c>
      <c r="C71" s="183">
        <v>131</v>
      </c>
      <c r="D71" s="197" t="s">
        <v>468</v>
      </c>
      <c r="E71" s="184">
        <v>0</v>
      </c>
      <c r="F71" s="209">
        <v>40</v>
      </c>
      <c r="G71" s="184">
        <v>0</v>
      </c>
      <c r="H71" s="184">
        <v>40</v>
      </c>
      <c r="I71" s="184">
        <v>73</v>
      </c>
      <c r="J71" s="184">
        <v>145</v>
      </c>
      <c r="K71" s="31" t="str">
        <f>IF(F71&gt;Data!$K$9,"National Record","-")</f>
        <v>-</v>
      </c>
      <c r="L71" s="31" t="str">
        <f>IF(F71&gt;Data!$M$9,"World Record","-")</f>
        <v>-</v>
      </c>
    </row>
    <row r="72" spans="1:12" ht="16.5" thickBot="1">
      <c r="A72" s="55">
        <v>69</v>
      </c>
      <c r="B72" s="179">
        <v>50</v>
      </c>
      <c r="C72" s="180">
        <v>163</v>
      </c>
      <c r="D72" s="198" t="s">
        <v>462</v>
      </c>
      <c r="E72" s="181">
        <v>0</v>
      </c>
      <c r="F72" s="181">
        <v>0</v>
      </c>
      <c r="G72" s="209">
        <v>40</v>
      </c>
      <c r="H72" s="181">
        <v>40</v>
      </c>
      <c r="I72" s="181">
        <v>73</v>
      </c>
      <c r="J72" s="181">
        <v>105</v>
      </c>
      <c r="K72" s="31" t="str">
        <f>IF(F72&gt;Data!$K$9,"National Record","-")</f>
        <v>-</v>
      </c>
      <c r="L72" s="31" t="str">
        <f>IF(F72&gt;Data!$M$9,"World Record","-")</f>
        <v>-</v>
      </c>
    </row>
    <row r="73" spans="1:12" ht="16.5" thickBot="1">
      <c r="A73" s="55">
        <v>70</v>
      </c>
      <c r="B73" s="182">
        <v>50</v>
      </c>
      <c r="C73" s="183">
        <v>164</v>
      </c>
      <c r="D73" s="197" t="s">
        <v>259</v>
      </c>
      <c r="E73" s="184">
        <v>0</v>
      </c>
      <c r="F73" s="184">
        <v>20</v>
      </c>
      <c r="G73" s="209">
        <v>40</v>
      </c>
      <c r="H73" s="184">
        <v>40</v>
      </c>
      <c r="I73" s="184">
        <v>73</v>
      </c>
      <c r="J73" s="184">
        <v>103</v>
      </c>
      <c r="K73" s="31" t="str">
        <f>IF(F73&gt;Data!$K$9,"National Record","-")</f>
        <v>-</v>
      </c>
      <c r="L73" s="31" t="str">
        <f>IF(F73&gt;Data!$M$9,"World Record","-")</f>
        <v>-</v>
      </c>
    </row>
    <row r="74" spans="1:12" ht="16.5" thickBot="1">
      <c r="A74" s="55">
        <v>71</v>
      </c>
      <c r="B74" s="179">
        <v>50</v>
      </c>
      <c r="C74" s="180">
        <v>186</v>
      </c>
      <c r="D74" s="198" t="s">
        <v>303</v>
      </c>
      <c r="E74" s="181">
        <v>0</v>
      </c>
      <c r="F74" s="209">
        <v>40</v>
      </c>
      <c r="G74" s="181">
        <v>0</v>
      </c>
      <c r="H74" s="181">
        <v>40</v>
      </c>
      <c r="I74" s="181">
        <v>73</v>
      </c>
      <c r="J74" s="181">
        <v>73</v>
      </c>
      <c r="K74" s="31" t="str">
        <f>IF(F74&gt;Data!$K$9,"National Record","-")</f>
        <v>-</v>
      </c>
      <c r="L74" s="31" t="str">
        <f>IF(F74&gt;Data!$M$9,"World Record","-")</f>
        <v>-</v>
      </c>
    </row>
    <row r="75" spans="1:12" ht="16.5" thickBot="1">
      <c r="A75" s="55">
        <v>72</v>
      </c>
      <c r="B75" s="182">
        <v>72</v>
      </c>
      <c r="C75" s="183">
        <v>64</v>
      </c>
      <c r="D75" s="197" t="s">
        <v>413</v>
      </c>
      <c r="E75" s="184">
        <v>0</v>
      </c>
      <c r="F75" s="184">
        <v>0</v>
      </c>
      <c r="G75" s="209">
        <v>34</v>
      </c>
      <c r="H75" s="184">
        <v>34</v>
      </c>
      <c r="I75" s="184">
        <v>62</v>
      </c>
      <c r="J75" s="184">
        <v>300</v>
      </c>
      <c r="K75" s="31" t="str">
        <f>IF(F75&gt;Data!$K$9,"National Record","-")</f>
        <v>-</v>
      </c>
      <c r="L75" s="31" t="str">
        <f>IF(F75&gt;Data!$M$9,"World Record","-")</f>
        <v>-</v>
      </c>
    </row>
    <row r="76" spans="1:12" ht="16.5" thickBot="1">
      <c r="A76" s="55">
        <v>73</v>
      </c>
      <c r="B76" s="179">
        <v>73</v>
      </c>
      <c r="C76" s="180">
        <v>31</v>
      </c>
      <c r="D76" s="198" t="s">
        <v>239</v>
      </c>
      <c r="E76" s="181">
        <v>0</v>
      </c>
      <c r="F76" s="181">
        <v>0</v>
      </c>
      <c r="G76" s="209">
        <v>32</v>
      </c>
      <c r="H76" s="181">
        <v>32</v>
      </c>
      <c r="I76" s="181">
        <v>59</v>
      </c>
      <c r="J76" s="181">
        <v>644</v>
      </c>
      <c r="K76" s="31" t="str">
        <f>IF(F76&gt;Data!$K$9,"National Record","-")</f>
        <v>-</v>
      </c>
      <c r="L76" s="31" t="str">
        <f>IF(F76&gt;Data!$M$9,"World Record","-")</f>
        <v>-</v>
      </c>
    </row>
    <row r="77" spans="1:12" ht="16.5" thickBot="1">
      <c r="A77" s="55">
        <v>74</v>
      </c>
      <c r="B77" s="182">
        <v>74</v>
      </c>
      <c r="C77" s="183">
        <v>44</v>
      </c>
      <c r="D77" s="197" t="s">
        <v>292</v>
      </c>
      <c r="E77" s="184">
        <v>0</v>
      </c>
      <c r="F77" s="184">
        <v>7</v>
      </c>
      <c r="G77" s="209">
        <v>31</v>
      </c>
      <c r="H77" s="184">
        <v>31</v>
      </c>
      <c r="I77" s="184">
        <v>57</v>
      </c>
      <c r="J77" s="184">
        <v>460</v>
      </c>
      <c r="K77" s="31" t="str">
        <f>IF(F77&gt;Data!$K$9,"National Record","-")</f>
        <v>-</v>
      </c>
      <c r="L77" s="31" t="str">
        <f>IF(F77&gt;Data!$M$9,"World Record","-")</f>
        <v>-</v>
      </c>
    </row>
    <row r="78" spans="1:12" ht="16.5" thickBot="1">
      <c r="A78" s="55">
        <v>75</v>
      </c>
      <c r="B78" s="179">
        <v>75</v>
      </c>
      <c r="C78" s="180">
        <v>46</v>
      </c>
      <c r="D78" s="198" t="s">
        <v>403</v>
      </c>
      <c r="E78" s="181">
        <v>0</v>
      </c>
      <c r="F78" s="181">
        <v>18</v>
      </c>
      <c r="G78" s="209">
        <v>30</v>
      </c>
      <c r="H78" s="181">
        <v>30</v>
      </c>
      <c r="I78" s="181">
        <v>55</v>
      </c>
      <c r="J78" s="181">
        <v>418</v>
      </c>
      <c r="K78" s="31" t="str">
        <f>IF(F78&gt;Data!$K$9,"National Record","-")</f>
        <v>-</v>
      </c>
      <c r="L78" s="31" t="str">
        <f>IF(F78&gt;Data!$M$9,"World Record","-")</f>
        <v>-</v>
      </c>
    </row>
    <row r="79" spans="1:12" ht="16.5" thickBot="1">
      <c r="A79" s="55">
        <v>76</v>
      </c>
      <c r="B79" s="182">
        <v>75</v>
      </c>
      <c r="C79" s="183">
        <v>55</v>
      </c>
      <c r="D79" s="197" t="s">
        <v>330</v>
      </c>
      <c r="E79" s="184">
        <v>0</v>
      </c>
      <c r="F79" s="209">
        <v>30</v>
      </c>
      <c r="G79" s="184">
        <v>0</v>
      </c>
      <c r="H79" s="184">
        <v>30</v>
      </c>
      <c r="I79" s="184">
        <v>55</v>
      </c>
      <c r="J79" s="184">
        <v>367</v>
      </c>
      <c r="K79" s="31" t="str">
        <f>IF(F79&gt;Data!$K$9,"National Record","-")</f>
        <v>-</v>
      </c>
      <c r="L79" s="31" t="str">
        <f>IF(F79&gt;Data!$M$9,"World Record","-")</f>
        <v>-</v>
      </c>
    </row>
    <row r="80" spans="1:12" ht="16.5" thickBot="1">
      <c r="A80" s="55">
        <v>77</v>
      </c>
      <c r="B80" s="179">
        <v>75</v>
      </c>
      <c r="C80" s="180">
        <v>90</v>
      </c>
      <c r="D80" s="198" t="s">
        <v>288</v>
      </c>
      <c r="E80" s="181">
        <v>0</v>
      </c>
      <c r="F80" s="209">
        <v>30</v>
      </c>
      <c r="G80" s="181">
        <v>0</v>
      </c>
      <c r="H80" s="181">
        <v>30</v>
      </c>
      <c r="I80" s="181">
        <v>55</v>
      </c>
      <c r="J80" s="181">
        <v>209</v>
      </c>
      <c r="K80" s="31" t="str">
        <f>IF(F80&gt;Data!$K$9,"National Record","-")</f>
        <v>-</v>
      </c>
      <c r="L80" s="31" t="str">
        <f>IF(F80&gt;Data!$M$9,"World Record","-")</f>
        <v>-</v>
      </c>
    </row>
    <row r="81" spans="1:12" ht="16.5" thickBot="1">
      <c r="A81" s="55">
        <v>78</v>
      </c>
      <c r="B81" s="182">
        <v>75</v>
      </c>
      <c r="C81" s="183">
        <v>95</v>
      </c>
      <c r="D81" s="197" t="s">
        <v>194</v>
      </c>
      <c r="E81" s="184">
        <v>0</v>
      </c>
      <c r="F81" s="184">
        <v>0</v>
      </c>
      <c r="G81" s="209">
        <v>30</v>
      </c>
      <c r="H81" s="184">
        <v>30</v>
      </c>
      <c r="I81" s="184">
        <v>55</v>
      </c>
      <c r="J81" s="184">
        <v>197</v>
      </c>
      <c r="K81" s="31" t="str">
        <f>IF(F81&gt;Data!$K$9,"National Record","-")</f>
        <v>-</v>
      </c>
      <c r="L81" s="31" t="str">
        <f>IF(F81&gt;Data!$M$9,"World Record","-")</f>
        <v>-</v>
      </c>
    </row>
    <row r="82" spans="1:12" ht="16.5" thickBot="1">
      <c r="A82" s="55">
        <v>79</v>
      </c>
      <c r="B82" s="179">
        <v>79</v>
      </c>
      <c r="C82" s="180">
        <v>168</v>
      </c>
      <c r="D82" s="198" t="s">
        <v>478</v>
      </c>
      <c r="E82" s="181">
        <v>0</v>
      </c>
      <c r="F82" s="209">
        <v>29</v>
      </c>
      <c r="G82" s="181">
        <v>0</v>
      </c>
      <c r="H82" s="181">
        <v>29</v>
      </c>
      <c r="I82" s="181">
        <v>53</v>
      </c>
      <c r="J82" s="181">
        <v>95</v>
      </c>
      <c r="K82" s="31" t="str">
        <f>IF(F82&gt;Data!$K$9,"National Record","-")</f>
        <v>-</v>
      </c>
      <c r="L82" s="31" t="str">
        <f>IF(F82&gt;Data!$M$9,"World Record","-")</f>
        <v>-</v>
      </c>
    </row>
    <row r="83" spans="1:12" ht="16.5" thickBot="1">
      <c r="A83" s="55">
        <v>80</v>
      </c>
      <c r="B83" s="182">
        <v>80</v>
      </c>
      <c r="C83" s="183">
        <v>106</v>
      </c>
      <c r="D83" s="197" t="s">
        <v>238</v>
      </c>
      <c r="E83" s="184">
        <v>0</v>
      </c>
      <c r="F83" s="184">
        <v>0</v>
      </c>
      <c r="G83" s="209">
        <v>27</v>
      </c>
      <c r="H83" s="184">
        <v>27</v>
      </c>
      <c r="I83" s="184">
        <v>49</v>
      </c>
      <c r="J83" s="184">
        <v>177</v>
      </c>
      <c r="K83" s="149" t="str">
        <f>IF(F83&gt;Data!$K$9,"National Record","-")</f>
        <v>-</v>
      </c>
      <c r="L83" s="149" t="str">
        <f>IF(F83&gt;Data!$M$9,"World Record","-")</f>
        <v>-</v>
      </c>
    </row>
    <row r="84" spans="1:12" ht="16.5" thickBot="1">
      <c r="A84" s="55">
        <v>81</v>
      </c>
      <c r="B84" s="179">
        <v>81</v>
      </c>
      <c r="C84" s="180">
        <v>89</v>
      </c>
      <c r="D84" s="198" t="s">
        <v>240</v>
      </c>
      <c r="E84" s="181">
        <v>0</v>
      </c>
      <c r="F84" s="181">
        <v>0.5</v>
      </c>
      <c r="G84" s="209">
        <v>26</v>
      </c>
      <c r="H84" s="181">
        <v>26</v>
      </c>
      <c r="I84" s="181">
        <v>48</v>
      </c>
      <c r="J84" s="181">
        <v>210</v>
      </c>
      <c r="K84" s="31" t="str">
        <f>IF(F84&gt;Data!$K$9,"National Record","-")</f>
        <v>-</v>
      </c>
      <c r="L84" s="31" t="str">
        <f>IF(F84&gt;Data!$M$9,"World Record","-")</f>
        <v>-</v>
      </c>
    </row>
    <row r="85" spans="1:12" ht="16.5" thickBot="1">
      <c r="A85" s="55">
        <v>82</v>
      </c>
      <c r="B85" s="182">
        <v>81</v>
      </c>
      <c r="C85" s="183">
        <v>220</v>
      </c>
      <c r="D85" s="197" t="s">
        <v>355</v>
      </c>
      <c r="E85" s="184">
        <v>0</v>
      </c>
      <c r="F85" s="184">
        <v>0</v>
      </c>
      <c r="G85" s="209">
        <v>26</v>
      </c>
      <c r="H85" s="184">
        <v>26</v>
      </c>
      <c r="I85" s="184">
        <v>48</v>
      </c>
      <c r="J85" s="184">
        <v>48</v>
      </c>
      <c r="K85" s="31" t="str">
        <f>IF(F85&gt;Data!$K$9,"National Record","-")</f>
        <v>-</v>
      </c>
      <c r="L85" s="31" t="str">
        <f>IF(F85&gt;Data!$M$9,"World Record","-")</f>
        <v>-</v>
      </c>
    </row>
    <row r="86" spans="1:12" ht="16.5" thickBot="1">
      <c r="A86" s="55">
        <v>83</v>
      </c>
      <c r="B86" s="179">
        <v>83</v>
      </c>
      <c r="C86" s="180">
        <v>100</v>
      </c>
      <c r="D86" s="198" t="s">
        <v>286</v>
      </c>
      <c r="E86" s="181">
        <v>0</v>
      </c>
      <c r="F86" s="209">
        <v>24</v>
      </c>
      <c r="G86" s="181">
        <v>20</v>
      </c>
      <c r="H86" s="181">
        <v>24</v>
      </c>
      <c r="I86" s="181">
        <v>44</v>
      </c>
      <c r="J86" s="181">
        <v>191</v>
      </c>
      <c r="K86" s="31" t="str">
        <f>IF(F86&gt;Data!$K$9,"National Record","-")</f>
        <v>-</v>
      </c>
      <c r="L86" s="31" t="str">
        <f>IF(F86&gt;Data!$M$9,"World Record","-")</f>
        <v>-</v>
      </c>
    </row>
    <row r="87" spans="1:12" ht="16.5" thickBot="1">
      <c r="A87" s="55">
        <v>84</v>
      </c>
      <c r="B87" s="182">
        <v>84</v>
      </c>
      <c r="C87" s="183">
        <v>63</v>
      </c>
      <c r="D87" s="197" t="s">
        <v>398</v>
      </c>
      <c r="E87" s="160">
        <v>6146</v>
      </c>
      <c r="F87" s="209">
        <v>22</v>
      </c>
      <c r="G87" s="209">
        <v>22</v>
      </c>
      <c r="H87" s="184">
        <v>22</v>
      </c>
      <c r="I87" s="184">
        <v>40</v>
      </c>
      <c r="J87" s="184">
        <v>300</v>
      </c>
      <c r="K87" s="31" t="str">
        <f>IF(F87&gt;Data!$K$9,"National Record","-")</f>
        <v>-</v>
      </c>
      <c r="L87" s="31" t="str">
        <f>IF(F87&gt;Data!$M$9,"World Record","-")</f>
        <v>-</v>
      </c>
    </row>
    <row r="88" spans="1:12" ht="16.5" thickBot="1">
      <c r="A88" s="55">
        <v>85</v>
      </c>
      <c r="B88" s="179">
        <v>84</v>
      </c>
      <c r="C88" s="180">
        <v>71</v>
      </c>
      <c r="D88" s="198" t="s">
        <v>401</v>
      </c>
      <c r="E88" s="181">
        <v>0</v>
      </c>
      <c r="F88" s="181">
        <v>0</v>
      </c>
      <c r="G88" s="209">
        <v>22</v>
      </c>
      <c r="H88" s="181">
        <v>22</v>
      </c>
      <c r="I88" s="181">
        <v>40</v>
      </c>
      <c r="J88" s="181">
        <v>262</v>
      </c>
      <c r="K88" s="31" t="str">
        <f>IF(F88&gt;Data!$K$9,"National Record","-")</f>
        <v>-</v>
      </c>
      <c r="L88" s="31" t="str">
        <f>IF(F88&gt;Data!$M$9,"World Record","-")</f>
        <v>-</v>
      </c>
    </row>
    <row r="89" spans="1:12" ht="16.5" thickBot="1">
      <c r="A89" s="55">
        <v>86</v>
      </c>
      <c r="B89" s="182">
        <v>84</v>
      </c>
      <c r="C89" s="183">
        <v>74</v>
      </c>
      <c r="D89" s="197" t="s">
        <v>397</v>
      </c>
      <c r="E89" s="184">
        <v>0</v>
      </c>
      <c r="F89" s="184">
        <v>18</v>
      </c>
      <c r="G89" s="209">
        <v>22</v>
      </c>
      <c r="H89" s="184">
        <v>22</v>
      </c>
      <c r="I89" s="184">
        <v>40</v>
      </c>
      <c r="J89" s="184">
        <v>250</v>
      </c>
      <c r="K89" s="31" t="str">
        <f>IF(F89&gt;Data!$K$9,"National Record","-")</f>
        <v>-</v>
      </c>
      <c r="L89" s="31" t="str">
        <f>IF(F89&gt;Data!$M$9,"World Record","-")</f>
        <v>-</v>
      </c>
    </row>
    <row r="90" spans="1:12" ht="16.5" thickBot="1">
      <c r="A90" s="55">
        <v>87</v>
      </c>
      <c r="B90" s="179">
        <v>84</v>
      </c>
      <c r="C90" s="180">
        <v>124</v>
      </c>
      <c r="D90" s="198" t="s">
        <v>499</v>
      </c>
      <c r="E90" s="181">
        <v>0</v>
      </c>
      <c r="F90" s="181">
        <v>0</v>
      </c>
      <c r="G90" s="209">
        <v>22</v>
      </c>
      <c r="H90" s="181">
        <v>22</v>
      </c>
      <c r="I90" s="181">
        <v>40</v>
      </c>
      <c r="J90" s="181">
        <v>151</v>
      </c>
      <c r="K90" s="31" t="str">
        <f>IF(F90&gt;Data!$K$9,"National Record","-")</f>
        <v>-</v>
      </c>
      <c r="L90" s="31" t="str">
        <f>IF(F90&gt;Data!$M$9,"World Record","-")</f>
        <v>-</v>
      </c>
    </row>
    <row r="91" spans="1:12" ht="16.5" thickBot="1">
      <c r="A91" s="55">
        <v>88</v>
      </c>
      <c r="B91" s="182">
        <v>88</v>
      </c>
      <c r="C91" s="183">
        <v>45</v>
      </c>
      <c r="D91" s="197" t="s">
        <v>340</v>
      </c>
      <c r="E91" s="184">
        <v>0</v>
      </c>
      <c r="F91" s="209">
        <v>20</v>
      </c>
      <c r="G91" s="184">
        <v>0</v>
      </c>
      <c r="H91" s="184">
        <v>20</v>
      </c>
      <c r="I91" s="184">
        <v>37</v>
      </c>
      <c r="J91" s="184">
        <v>439</v>
      </c>
      <c r="K91" s="31" t="str">
        <f>IF(F91&gt;Data!$K$9,"National Record","-")</f>
        <v>-</v>
      </c>
      <c r="L91" s="31" t="str">
        <f>IF(F91&gt;Data!$M$9,"World Record","-")</f>
        <v>-</v>
      </c>
    </row>
    <row r="92" spans="1:12" ht="16.5" thickBot="1">
      <c r="A92" s="55">
        <v>89</v>
      </c>
      <c r="B92" s="179">
        <v>88</v>
      </c>
      <c r="C92" s="180">
        <v>57</v>
      </c>
      <c r="D92" s="198" t="s">
        <v>386</v>
      </c>
      <c r="E92" s="181">
        <v>0</v>
      </c>
      <c r="F92" s="209">
        <v>20</v>
      </c>
      <c r="G92" s="181">
        <v>0</v>
      </c>
      <c r="H92" s="181">
        <v>20</v>
      </c>
      <c r="I92" s="181">
        <v>37</v>
      </c>
      <c r="J92" s="181">
        <v>361</v>
      </c>
      <c r="K92" s="31" t="str">
        <f>IF(F92&gt;Data!$K$9,"National Record","-")</f>
        <v>-</v>
      </c>
      <c r="L92" s="31" t="str">
        <f>IF(F92&gt;Data!$M$9,"World Record","-")</f>
        <v>-</v>
      </c>
    </row>
    <row r="93" spans="1:12" ht="16.5" thickBot="1">
      <c r="A93" s="55">
        <v>90</v>
      </c>
      <c r="B93" s="182">
        <v>88</v>
      </c>
      <c r="C93" s="183">
        <v>61</v>
      </c>
      <c r="D93" s="197" t="s">
        <v>296</v>
      </c>
      <c r="E93" s="184">
        <v>0</v>
      </c>
      <c r="F93" s="209">
        <v>20</v>
      </c>
      <c r="G93" s="184">
        <v>0</v>
      </c>
      <c r="H93" s="184">
        <v>20</v>
      </c>
      <c r="I93" s="184">
        <v>37</v>
      </c>
      <c r="J93" s="184">
        <v>326</v>
      </c>
      <c r="K93" s="31" t="str">
        <f>IF(F93&gt;Data!$K$9,"National Record","-")</f>
        <v>-</v>
      </c>
      <c r="L93" s="31" t="str">
        <f>IF(F93&gt;Data!$M$9,"World Record","-")</f>
        <v>-</v>
      </c>
    </row>
    <row r="94" spans="1:12" ht="16.5" thickBot="1">
      <c r="A94" s="55">
        <v>91</v>
      </c>
      <c r="B94" s="179">
        <v>88</v>
      </c>
      <c r="C94" s="180">
        <v>77</v>
      </c>
      <c r="D94" s="198" t="s">
        <v>490</v>
      </c>
      <c r="E94" s="181">
        <v>0</v>
      </c>
      <c r="F94" s="181">
        <v>0</v>
      </c>
      <c r="G94" s="209">
        <v>20</v>
      </c>
      <c r="H94" s="181">
        <v>20</v>
      </c>
      <c r="I94" s="181">
        <v>37</v>
      </c>
      <c r="J94" s="181">
        <v>248</v>
      </c>
      <c r="K94" s="31" t="str">
        <f>IF(F94&gt;Data!$K$9,"National Record","-")</f>
        <v>-</v>
      </c>
      <c r="L94" s="31" t="str">
        <f>IF(F94&gt;Data!$M$9,"World Record","-")</f>
        <v>-</v>
      </c>
    </row>
    <row r="95" spans="1:12" ht="16.5" thickBot="1">
      <c r="A95" s="55">
        <v>92</v>
      </c>
      <c r="B95" s="182">
        <v>88</v>
      </c>
      <c r="C95" s="183">
        <v>78</v>
      </c>
      <c r="D95" s="197" t="s">
        <v>233</v>
      </c>
      <c r="E95" s="184">
        <v>0</v>
      </c>
      <c r="F95" s="184">
        <v>0</v>
      </c>
      <c r="G95" s="209">
        <v>20</v>
      </c>
      <c r="H95" s="184">
        <v>20</v>
      </c>
      <c r="I95" s="184">
        <v>37</v>
      </c>
      <c r="J95" s="184">
        <v>239</v>
      </c>
      <c r="K95" s="31" t="str">
        <f>IF(F95&gt;Data!$K$9,"National Record","-")</f>
        <v>-</v>
      </c>
      <c r="L95" s="31" t="str">
        <f>IF(F95&gt;Data!$M$9,"World Record","-")</f>
        <v>-</v>
      </c>
    </row>
    <row r="96" spans="1:12" ht="16.5" thickBot="1">
      <c r="A96" s="55">
        <v>93</v>
      </c>
      <c r="B96" s="179">
        <v>88</v>
      </c>
      <c r="C96" s="180">
        <v>88</v>
      </c>
      <c r="D96" s="198" t="s">
        <v>200</v>
      </c>
      <c r="E96" s="181">
        <v>0</v>
      </c>
      <c r="F96" s="181">
        <v>1</v>
      </c>
      <c r="G96" s="209">
        <v>20</v>
      </c>
      <c r="H96" s="181">
        <v>20</v>
      </c>
      <c r="I96" s="181">
        <v>37</v>
      </c>
      <c r="J96" s="181">
        <v>210</v>
      </c>
      <c r="K96" s="31" t="str">
        <f>IF(F96&gt;Data!$K$9,"National Record","-")</f>
        <v>-</v>
      </c>
      <c r="L96" s="31" t="str">
        <f>IF(F96&gt;Data!$M$9,"World Record","-")</f>
        <v>-</v>
      </c>
    </row>
    <row r="97" spans="1:12" ht="16.5" thickBot="1">
      <c r="A97" s="55">
        <v>94</v>
      </c>
      <c r="B97" s="182">
        <v>88</v>
      </c>
      <c r="C97" s="183">
        <v>93</v>
      </c>
      <c r="D97" s="197" t="s">
        <v>418</v>
      </c>
      <c r="E97" s="184">
        <v>0</v>
      </c>
      <c r="F97" s="209">
        <v>20</v>
      </c>
      <c r="G97" s="209">
        <v>20</v>
      </c>
      <c r="H97" s="184">
        <v>20</v>
      </c>
      <c r="I97" s="184">
        <v>37</v>
      </c>
      <c r="J97" s="184">
        <v>203</v>
      </c>
      <c r="K97" s="31" t="str">
        <f>IF(F97&gt;Data!$K$9,"National Record","-")</f>
        <v>-</v>
      </c>
      <c r="L97" s="31" t="str">
        <f>IF(F97&gt;Data!$M$9,"World Record","-")</f>
        <v>-</v>
      </c>
    </row>
    <row r="98" spans="1:12" ht="16.5" thickBot="1">
      <c r="A98" s="55">
        <v>95</v>
      </c>
      <c r="B98" s="179">
        <v>88</v>
      </c>
      <c r="C98" s="180">
        <v>101</v>
      </c>
      <c r="D98" s="198" t="s">
        <v>412</v>
      </c>
      <c r="E98" s="181">
        <v>0</v>
      </c>
      <c r="F98" s="209">
        <v>20</v>
      </c>
      <c r="G98" s="181">
        <v>0</v>
      </c>
      <c r="H98" s="181">
        <v>20</v>
      </c>
      <c r="I98" s="181">
        <v>37</v>
      </c>
      <c r="J98" s="181">
        <v>191</v>
      </c>
      <c r="K98" s="31" t="str">
        <f>IF(F98&gt;Data!$K$9,"National Record","-")</f>
        <v>-</v>
      </c>
      <c r="L98" s="31" t="str">
        <f>IF(F98&gt;Data!$M$9,"World Record","-")</f>
        <v>-</v>
      </c>
    </row>
    <row r="99" spans="1:12" ht="16.5" thickBot="1">
      <c r="A99" s="55">
        <v>96</v>
      </c>
      <c r="B99" s="182">
        <v>88</v>
      </c>
      <c r="C99" s="183">
        <v>104</v>
      </c>
      <c r="D99" s="197" t="s">
        <v>373</v>
      </c>
      <c r="E99" s="184">
        <v>0</v>
      </c>
      <c r="F99" s="209">
        <v>20</v>
      </c>
      <c r="G99" s="184">
        <v>0</v>
      </c>
      <c r="H99" s="184">
        <v>20</v>
      </c>
      <c r="I99" s="184">
        <v>37</v>
      </c>
      <c r="J99" s="184">
        <v>186</v>
      </c>
      <c r="K99" s="31" t="str">
        <f>IF(F99&gt;Data!$K$9,"National Record","-")</f>
        <v>-</v>
      </c>
      <c r="L99" s="31" t="str">
        <f>IF(F99&gt;Data!$M$9,"World Record","-")</f>
        <v>-</v>
      </c>
    </row>
    <row r="100" spans="1:12" ht="16.5" thickBot="1">
      <c r="A100" s="55">
        <v>97</v>
      </c>
      <c r="B100" s="179">
        <v>88</v>
      </c>
      <c r="C100" s="180">
        <v>110</v>
      </c>
      <c r="D100" s="198" t="s">
        <v>206</v>
      </c>
      <c r="E100" s="181">
        <v>0</v>
      </c>
      <c r="F100" s="209">
        <v>20</v>
      </c>
      <c r="G100" s="181">
        <v>0</v>
      </c>
      <c r="H100" s="181">
        <v>20</v>
      </c>
      <c r="I100" s="181">
        <v>37</v>
      </c>
      <c r="J100" s="181">
        <v>168</v>
      </c>
      <c r="K100" s="31" t="str">
        <f>IF(F100&gt;Data!$K$9,"National Record","-")</f>
        <v>-</v>
      </c>
      <c r="L100" s="31" t="str">
        <f>IF(F100&gt;Data!$M$9,"World Record","-")</f>
        <v>-</v>
      </c>
    </row>
    <row r="101" spans="1:12" ht="16.5" thickBot="1">
      <c r="A101" s="55">
        <v>98</v>
      </c>
      <c r="B101" s="182">
        <v>88</v>
      </c>
      <c r="C101" s="183">
        <v>110</v>
      </c>
      <c r="D101" s="197" t="s">
        <v>227</v>
      </c>
      <c r="E101" s="184">
        <v>0</v>
      </c>
      <c r="F101" s="209">
        <v>20</v>
      </c>
      <c r="G101" s="184">
        <v>0</v>
      </c>
      <c r="H101" s="184">
        <v>20</v>
      </c>
      <c r="I101" s="184">
        <v>37</v>
      </c>
      <c r="J101" s="184">
        <v>168</v>
      </c>
      <c r="K101" s="31" t="str">
        <f>IF(F101&gt;Data!$K$9,"National Record","-")</f>
        <v>-</v>
      </c>
      <c r="L101" s="31" t="str">
        <f>IF(F101&gt;Data!$M$9,"World Record","-")</f>
        <v>-</v>
      </c>
    </row>
    <row r="102" spans="1:12" ht="16.5" thickBot="1">
      <c r="A102" s="55">
        <v>99</v>
      </c>
      <c r="B102" s="179">
        <v>88</v>
      </c>
      <c r="C102" s="180">
        <v>112</v>
      </c>
      <c r="D102" s="198" t="s">
        <v>461</v>
      </c>
      <c r="E102" s="181">
        <v>0</v>
      </c>
      <c r="F102" s="209">
        <v>20</v>
      </c>
      <c r="G102" s="181">
        <v>0</v>
      </c>
      <c r="H102" s="181">
        <v>20</v>
      </c>
      <c r="I102" s="181">
        <v>37</v>
      </c>
      <c r="J102" s="181">
        <v>164</v>
      </c>
      <c r="K102" s="31" t="str">
        <f>IF(F102&gt;Data!$K$9,"National Record","-")</f>
        <v>-</v>
      </c>
      <c r="L102" s="31" t="str">
        <f>IF(F102&gt;Data!$M$9,"World Record","-")</f>
        <v>-</v>
      </c>
    </row>
    <row r="103" spans="1:12" ht="16.5" thickBot="1">
      <c r="A103" s="55">
        <v>100</v>
      </c>
      <c r="B103" s="182">
        <v>88</v>
      </c>
      <c r="C103" s="183">
        <v>114</v>
      </c>
      <c r="D103" s="197" t="s">
        <v>498</v>
      </c>
      <c r="E103" s="184">
        <v>0</v>
      </c>
      <c r="F103" s="184">
        <v>0</v>
      </c>
      <c r="G103" s="209">
        <v>20</v>
      </c>
      <c r="H103" s="184">
        <v>20</v>
      </c>
      <c r="I103" s="184">
        <v>37</v>
      </c>
      <c r="J103" s="184">
        <v>162</v>
      </c>
      <c r="K103" s="31" t="str">
        <f>IF(F103&gt;Data!$K$9,"National Record","-")</f>
        <v>-</v>
      </c>
      <c r="L103" s="31" t="str">
        <f>IF(F103&gt;Data!$M$9,"World Record","-")</f>
        <v>-</v>
      </c>
    </row>
    <row r="104" spans="1:12" ht="16.5" thickBot="1">
      <c r="A104" s="55">
        <v>101</v>
      </c>
      <c r="B104" s="179">
        <v>88</v>
      </c>
      <c r="C104" s="180">
        <v>116</v>
      </c>
      <c r="D104" s="198" t="s">
        <v>169</v>
      </c>
      <c r="E104" s="181">
        <v>0</v>
      </c>
      <c r="F104" s="209">
        <v>20</v>
      </c>
      <c r="G104" s="181">
        <v>0</v>
      </c>
      <c r="H104" s="181">
        <v>20</v>
      </c>
      <c r="I104" s="181">
        <v>37</v>
      </c>
      <c r="J104" s="181">
        <v>158</v>
      </c>
      <c r="K104" s="31" t="str">
        <f>IF(F104&gt;Data!$K$9,"National Record","-")</f>
        <v>-</v>
      </c>
      <c r="L104" s="31" t="str">
        <f>IF(F104&gt;Data!$M$9,"World Record","-")</f>
        <v>-</v>
      </c>
    </row>
    <row r="105" spans="1:12" ht="16.5" thickBot="1">
      <c r="A105" s="55">
        <v>102</v>
      </c>
      <c r="B105" s="182">
        <v>88</v>
      </c>
      <c r="C105" s="183">
        <v>120</v>
      </c>
      <c r="D105" s="197" t="s">
        <v>323</v>
      </c>
      <c r="E105" s="184">
        <v>0</v>
      </c>
      <c r="F105" s="209">
        <v>20</v>
      </c>
      <c r="G105" s="184">
        <v>0</v>
      </c>
      <c r="H105" s="184">
        <v>20</v>
      </c>
      <c r="I105" s="184">
        <v>37</v>
      </c>
      <c r="J105" s="184">
        <v>156</v>
      </c>
      <c r="K105" s="31" t="str">
        <f>IF(F105&gt;Data!$K$9,"National Record","-")</f>
        <v>-</v>
      </c>
      <c r="L105" s="31" t="str">
        <f>IF(F105&gt;Data!$M$9,"World Record","-")</f>
        <v>-</v>
      </c>
    </row>
    <row r="106" spans="1:12" ht="16.5" thickBot="1">
      <c r="A106" s="55">
        <v>103</v>
      </c>
      <c r="B106" s="179">
        <v>88</v>
      </c>
      <c r="C106" s="180">
        <v>128</v>
      </c>
      <c r="D106" s="198" t="s">
        <v>501</v>
      </c>
      <c r="E106" s="181">
        <v>0</v>
      </c>
      <c r="F106" s="209">
        <v>20</v>
      </c>
      <c r="G106" s="181">
        <v>0</v>
      </c>
      <c r="H106" s="181">
        <v>20</v>
      </c>
      <c r="I106" s="181">
        <v>37</v>
      </c>
      <c r="J106" s="181">
        <v>148</v>
      </c>
      <c r="K106" s="31" t="str">
        <f>IF(F106&gt;Data!$K$9,"National Record","-")</f>
        <v>-</v>
      </c>
      <c r="L106" s="31" t="str">
        <f>IF(F106&gt;Data!$M$9,"World Record","-")</f>
        <v>-</v>
      </c>
    </row>
    <row r="107" spans="1:12" ht="16.5" thickBot="1">
      <c r="A107" s="55">
        <v>104</v>
      </c>
      <c r="B107" s="182">
        <v>88</v>
      </c>
      <c r="C107" s="183">
        <v>143</v>
      </c>
      <c r="D107" s="197" t="s">
        <v>504</v>
      </c>
      <c r="E107" s="184">
        <v>0</v>
      </c>
      <c r="F107" s="184">
        <v>0</v>
      </c>
      <c r="G107" s="209">
        <v>20</v>
      </c>
      <c r="H107" s="184">
        <v>20</v>
      </c>
      <c r="I107" s="184">
        <v>37</v>
      </c>
      <c r="J107" s="184">
        <v>129</v>
      </c>
      <c r="K107" s="31" t="str">
        <f>IF(F107&gt;Data!$K$9,"National Record","-")</f>
        <v>-</v>
      </c>
      <c r="L107" s="31" t="str">
        <f>IF(F107&gt;Data!$M$9,"World Record","-")</f>
        <v>-</v>
      </c>
    </row>
    <row r="108" spans="1:12" ht="16.5" thickBot="1">
      <c r="A108" s="55">
        <v>105</v>
      </c>
      <c r="B108" s="179">
        <v>88</v>
      </c>
      <c r="C108" s="180">
        <v>147</v>
      </c>
      <c r="D108" s="198" t="s">
        <v>282</v>
      </c>
      <c r="E108" s="181">
        <v>0</v>
      </c>
      <c r="F108" s="209">
        <v>20</v>
      </c>
      <c r="G108" s="181">
        <v>0</v>
      </c>
      <c r="H108" s="181">
        <v>20</v>
      </c>
      <c r="I108" s="181">
        <v>37</v>
      </c>
      <c r="J108" s="181">
        <v>123</v>
      </c>
      <c r="K108" s="31" t="str">
        <f>IF(F108&gt;Data!$K$9,"National Record","-")</f>
        <v>-</v>
      </c>
      <c r="L108" s="31" t="str">
        <f>IF(F108&gt;Data!$M$9,"World Record","-")</f>
        <v>-</v>
      </c>
    </row>
    <row r="109" spans="1:12" ht="16.5" thickBot="1">
      <c r="A109" s="55">
        <v>106</v>
      </c>
      <c r="B109" s="182">
        <v>88</v>
      </c>
      <c r="C109" s="183">
        <v>151</v>
      </c>
      <c r="D109" s="197" t="s">
        <v>171</v>
      </c>
      <c r="E109" s="184">
        <v>0</v>
      </c>
      <c r="F109" s="209">
        <v>20</v>
      </c>
      <c r="G109" s="184">
        <v>0</v>
      </c>
      <c r="H109" s="184">
        <v>20</v>
      </c>
      <c r="I109" s="184">
        <v>37</v>
      </c>
      <c r="J109" s="184">
        <v>120</v>
      </c>
      <c r="K109" s="31" t="str">
        <f>IF(F109&gt;Data!$K$9,"National Record","-")</f>
        <v>-</v>
      </c>
      <c r="L109" s="31" t="str">
        <f>IF(F109&gt;Data!$M$9,"World Record","-")</f>
        <v>-</v>
      </c>
    </row>
    <row r="110" spans="1:12" ht="16.5" thickBot="1">
      <c r="A110" s="55">
        <v>107</v>
      </c>
      <c r="B110" s="179">
        <v>88</v>
      </c>
      <c r="C110" s="180">
        <v>162</v>
      </c>
      <c r="D110" s="198" t="s">
        <v>335</v>
      </c>
      <c r="E110" s="181">
        <v>0</v>
      </c>
      <c r="F110" s="181">
        <v>0</v>
      </c>
      <c r="G110" s="209">
        <v>20</v>
      </c>
      <c r="H110" s="181">
        <v>20</v>
      </c>
      <c r="I110" s="181">
        <v>37</v>
      </c>
      <c r="J110" s="181">
        <v>107</v>
      </c>
      <c r="K110" s="31" t="str">
        <f>IF(F110&gt;Data!$K$9,"National Record","-")</f>
        <v>-</v>
      </c>
      <c r="L110" s="31" t="str">
        <f>IF(F110&gt;Data!$M$9,"World Record","-")</f>
        <v>-</v>
      </c>
    </row>
    <row r="111" spans="1:12" ht="16.5" thickBot="1">
      <c r="A111" s="55">
        <v>108</v>
      </c>
      <c r="B111" s="182">
        <v>88</v>
      </c>
      <c r="C111" s="183">
        <v>189</v>
      </c>
      <c r="D111" s="197" t="s">
        <v>306</v>
      </c>
      <c r="E111" s="184">
        <v>0</v>
      </c>
      <c r="F111" s="209">
        <v>20</v>
      </c>
      <c r="G111" s="209">
        <v>20</v>
      </c>
      <c r="H111" s="184">
        <v>20</v>
      </c>
      <c r="I111" s="184">
        <v>37</v>
      </c>
      <c r="J111" s="184">
        <v>67</v>
      </c>
      <c r="K111" s="31" t="str">
        <f>IF(F111&gt;Data!$K$9,"National Record","-")</f>
        <v>-</v>
      </c>
      <c r="L111" s="31" t="str">
        <f>IF(F111&gt;Data!$M$9,"World Record","-")</f>
        <v>-</v>
      </c>
    </row>
    <row r="112" spans="1:12" ht="16.5" thickBot="1">
      <c r="A112" s="55">
        <v>109</v>
      </c>
      <c r="B112" s="179">
        <v>88</v>
      </c>
      <c r="C112" s="180">
        <v>197</v>
      </c>
      <c r="D112" s="198" t="s">
        <v>243</v>
      </c>
      <c r="E112" s="181">
        <v>0</v>
      </c>
      <c r="F112" s="181">
        <v>8</v>
      </c>
      <c r="G112" s="209">
        <v>20</v>
      </c>
      <c r="H112" s="181">
        <v>20</v>
      </c>
      <c r="I112" s="181">
        <v>37</v>
      </c>
      <c r="J112" s="181">
        <v>63</v>
      </c>
      <c r="K112" s="31" t="str">
        <f>IF(F112&gt;Data!$K$9,"National Record","-")</f>
        <v>-</v>
      </c>
      <c r="L112" s="31" t="str">
        <f>IF(F112&gt;Data!$M$9,"World Record","-")</f>
        <v>-</v>
      </c>
    </row>
    <row r="113" spans="1:12" ht="16.5" thickBot="1">
      <c r="A113" s="55">
        <v>110</v>
      </c>
      <c r="B113" s="182">
        <v>110</v>
      </c>
      <c r="C113" s="183">
        <v>79</v>
      </c>
      <c r="D113" s="197" t="s">
        <v>456</v>
      </c>
      <c r="E113" s="184">
        <v>0</v>
      </c>
      <c r="F113" s="184">
        <v>0</v>
      </c>
      <c r="G113" s="209">
        <v>19</v>
      </c>
      <c r="H113" s="184">
        <v>19</v>
      </c>
      <c r="I113" s="184">
        <v>35</v>
      </c>
      <c r="J113" s="184">
        <v>238</v>
      </c>
      <c r="K113" s="31" t="str">
        <f>IF(F113&gt;Data!$K$9,"National Record","-")</f>
        <v>-</v>
      </c>
      <c r="L113" s="31" t="str">
        <f>IF(F113&gt;Data!$M$9,"World Record","-")</f>
        <v>-</v>
      </c>
    </row>
    <row r="114" spans="1:12" ht="16.5" thickBot="1">
      <c r="A114" s="55">
        <v>111</v>
      </c>
      <c r="B114" s="179">
        <v>111</v>
      </c>
      <c r="C114" s="180">
        <v>174</v>
      </c>
      <c r="D114" s="198" t="s">
        <v>332</v>
      </c>
      <c r="E114" s="181">
        <v>0</v>
      </c>
      <c r="F114" s="209">
        <v>18</v>
      </c>
      <c r="G114" s="209">
        <v>18</v>
      </c>
      <c r="H114" s="181">
        <v>18</v>
      </c>
      <c r="I114" s="181">
        <v>33</v>
      </c>
      <c r="J114" s="181">
        <v>90</v>
      </c>
      <c r="K114" s="31" t="str">
        <f>IF(F114&gt;Data!$K$9,"National Record","-")</f>
        <v>-</v>
      </c>
      <c r="L114" s="31" t="str">
        <f>IF(F114&gt;Data!$M$9,"World Record","-")</f>
        <v>-</v>
      </c>
    </row>
    <row r="115" spans="1:12" ht="16.5" thickBot="1">
      <c r="A115" s="55">
        <v>112</v>
      </c>
      <c r="B115" s="182">
        <v>112</v>
      </c>
      <c r="C115" s="183">
        <v>103</v>
      </c>
      <c r="D115" s="197" t="s">
        <v>338</v>
      </c>
      <c r="E115" s="184">
        <v>0</v>
      </c>
      <c r="F115" s="209">
        <v>16</v>
      </c>
      <c r="G115" s="184">
        <v>0</v>
      </c>
      <c r="H115" s="184">
        <v>16</v>
      </c>
      <c r="I115" s="184">
        <v>29</v>
      </c>
      <c r="J115" s="184">
        <v>186</v>
      </c>
      <c r="K115" s="31" t="str">
        <f>IF(F115&gt;Data!$K$9,"National Record","-")</f>
        <v>-</v>
      </c>
      <c r="L115" s="31" t="str">
        <f>IF(F115&gt;Data!$M$9,"World Record","-")</f>
        <v>-</v>
      </c>
    </row>
    <row r="116" spans="1:12" ht="16.5" thickBot="1">
      <c r="A116" s="55">
        <v>113</v>
      </c>
      <c r="B116" s="179">
        <v>112</v>
      </c>
      <c r="C116" s="180">
        <v>117</v>
      </c>
      <c r="D116" s="198" t="s">
        <v>327</v>
      </c>
      <c r="E116" s="181">
        <v>0</v>
      </c>
      <c r="F116" s="181">
        <v>0</v>
      </c>
      <c r="G116" s="209">
        <v>16</v>
      </c>
      <c r="H116" s="181">
        <v>16</v>
      </c>
      <c r="I116" s="181">
        <v>29</v>
      </c>
      <c r="J116" s="181">
        <v>156</v>
      </c>
      <c r="K116" s="31" t="str">
        <f>IF(F116&gt;Data!$K$9,"National Record","-")</f>
        <v>-</v>
      </c>
      <c r="L116" s="31" t="str">
        <f>IF(F116&gt;Data!$M$9,"World Record","-")</f>
        <v>-</v>
      </c>
    </row>
    <row r="117" spans="1:12" ht="16.5" thickBot="1">
      <c r="A117" s="55">
        <v>114</v>
      </c>
      <c r="B117" s="182">
        <v>112</v>
      </c>
      <c r="C117" s="183">
        <v>127</v>
      </c>
      <c r="D117" s="197" t="s">
        <v>247</v>
      </c>
      <c r="E117" s="184">
        <v>0</v>
      </c>
      <c r="F117" s="209">
        <v>16</v>
      </c>
      <c r="G117" s="184">
        <v>0</v>
      </c>
      <c r="H117" s="184">
        <v>16</v>
      </c>
      <c r="I117" s="184">
        <v>29</v>
      </c>
      <c r="J117" s="184">
        <v>148</v>
      </c>
      <c r="K117" s="31" t="str">
        <f>IF(F117&gt;Data!$K$9,"National Record","-")</f>
        <v>-</v>
      </c>
      <c r="L117" s="31" t="str">
        <f>IF(F117&gt;Data!$M$9,"World Record","-")</f>
        <v>-</v>
      </c>
    </row>
    <row r="118" spans="1:12" ht="16.5" thickBot="1">
      <c r="A118" s="55">
        <v>115</v>
      </c>
      <c r="B118" s="179">
        <v>112</v>
      </c>
      <c r="C118" s="180">
        <v>210</v>
      </c>
      <c r="D118" s="198" t="s">
        <v>369</v>
      </c>
      <c r="E118" s="181">
        <v>0</v>
      </c>
      <c r="F118" s="209">
        <v>16</v>
      </c>
      <c r="G118" s="181">
        <v>0</v>
      </c>
      <c r="H118" s="181">
        <v>16</v>
      </c>
      <c r="I118" s="181">
        <v>29</v>
      </c>
      <c r="J118" s="181">
        <v>54</v>
      </c>
      <c r="K118" s="31" t="str">
        <f>IF(F118&gt;Data!$K$9,"National Record","-")</f>
        <v>-</v>
      </c>
      <c r="L118" s="31" t="str">
        <f>IF(F118&gt;Data!$M$9,"World Record","-")</f>
        <v>-</v>
      </c>
    </row>
    <row r="119" spans="1:12" ht="16.5" thickBot="1">
      <c r="A119" s="55">
        <v>116</v>
      </c>
      <c r="B119" s="182">
        <v>112</v>
      </c>
      <c r="C119" s="183">
        <v>245</v>
      </c>
      <c r="D119" s="197" t="s">
        <v>172</v>
      </c>
      <c r="E119" s="184">
        <v>0</v>
      </c>
      <c r="F119" s="184">
        <v>0</v>
      </c>
      <c r="G119" s="209">
        <v>16</v>
      </c>
      <c r="H119" s="184">
        <v>16</v>
      </c>
      <c r="I119" s="184">
        <v>29</v>
      </c>
      <c r="J119" s="184">
        <v>29</v>
      </c>
      <c r="K119" s="31" t="str">
        <f>IF(F119&gt;Data!$K$9,"National Record","-")</f>
        <v>-</v>
      </c>
      <c r="L119" s="31" t="str">
        <f>IF(F119&gt;Data!$M$9,"World Record","-")</f>
        <v>-</v>
      </c>
    </row>
    <row r="120" spans="1:12" ht="16.5" thickBot="1">
      <c r="A120" s="55">
        <v>117</v>
      </c>
      <c r="B120" s="179">
        <v>117</v>
      </c>
      <c r="C120" s="180">
        <v>182</v>
      </c>
      <c r="D120" s="198" t="s">
        <v>474</v>
      </c>
      <c r="E120" s="181">
        <v>0</v>
      </c>
      <c r="F120" s="209">
        <v>15</v>
      </c>
      <c r="G120" s="181">
        <v>0</v>
      </c>
      <c r="H120" s="181">
        <v>15</v>
      </c>
      <c r="I120" s="181">
        <v>27</v>
      </c>
      <c r="J120" s="181">
        <v>76</v>
      </c>
      <c r="K120" s="31" t="str">
        <f>IF(F120&gt;Data!$K$9,"National Record","-")</f>
        <v>-</v>
      </c>
      <c r="L120" s="31" t="str">
        <f>IF(F120&gt;Data!$M$9,"World Record","-")</f>
        <v>-</v>
      </c>
    </row>
    <row r="121" spans="1:12" ht="16.5" thickBot="1">
      <c r="A121" s="55">
        <v>118</v>
      </c>
      <c r="B121" s="182">
        <v>118</v>
      </c>
      <c r="C121" s="183">
        <v>136</v>
      </c>
      <c r="D121" s="197" t="s">
        <v>310</v>
      </c>
      <c r="E121" s="184">
        <v>0</v>
      </c>
      <c r="F121" s="184">
        <v>0</v>
      </c>
      <c r="G121" s="209">
        <v>13</v>
      </c>
      <c r="H121" s="184">
        <v>13</v>
      </c>
      <c r="I121" s="184">
        <v>24</v>
      </c>
      <c r="J121" s="184">
        <v>136</v>
      </c>
      <c r="K121" s="31" t="str">
        <f>IF(F121&gt;Data!$K$9,"National Record","-")</f>
        <v>-</v>
      </c>
      <c r="L121" s="31" t="str">
        <f>IF(F121&gt;Data!$M$9,"World Record","-")</f>
        <v>-</v>
      </c>
    </row>
    <row r="122" spans="1:12" ht="16.5" thickBot="1">
      <c r="A122" s="55">
        <v>119</v>
      </c>
      <c r="B122" s="179">
        <v>118</v>
      </c>
      <c r="C122" s="180">
        <v>167</v>
      </c>
      <c r="D122" s="198" t="s">
        <v>160</v>
      </c>
      <c r="E122" s="181">
        <v>0</v>
      </c>
      <c r="F122" s="209">
        <v>13</v>
      </c>
      <c r="G122" s="181">
        <v>0</v>
      </c>
      <c r="H122" s="181">
        <v>13</v>
      </c>
      <c r="I122" s="181">
        <v>24</v>
      </c>
      <c r="J122" s="181">
        <v>97</v>
      </c>
      <c r="K122" s="31" t="str">
        <f>IF(F122&gt;Data!$K$9,"National Record","-")</f>
        <v>-</v>
      </c>
      <c r="L122" s="31" t="str">
        <f>IF(F122&gt;Data!$M$9,"World Record","-")</f>
        <v>-</v>
      </c>
    </row>
    <row r="123" spans="1:12" ht="16.5" thickBot="1">
      <c r="A123" s="55">
        <v>120</v>
      </c>
      <c r="B123" s="182">
        <v>118</v>
      </c>
      <c r="C123" s="183">
        <v>181</v>
      </c>
      <c r="D123" s="197" t="s">
        <v>229</v>
      </c>
      <c r="E123" s="184">
        <v>0</v>
      </c>
      <c r="F123" s="184">
        <v>0</v>
      </c>
      <c r="G123" s="209">
        <v>13</v>
      </c>
      <c r="H123" s="184">
        <v>13</v>
      </c>
      <c r="I123" s="184">
        <v>24</v>
      </c>
      <c r="J123" s="184">
        <v>79</v>
      </c>
      <c r="K123" s="31" t="str">
        <f>IF(F123&gt;Data!$K$9,"National Record","-")</f>
        <v>-</v>
      </c>
      <c r="L123" s="31" t="str">
        <f>IF(F123&gt;Data!$M$9,"World Record","-")</f>
        <v>-</v>
      </c>
    </row>
    <row r="124" spans="1:12" ht="16.5" thickBot="1">
      <c r="A124" s="55">
        <v>121</v>
      </c>
      <c r="B124" s="179">
        <v>121</v>
      </c>
      <c r="C124" s="180">
        <v>82</v>
      </c>
      <c r="D124" s="198" t="s">
        <v>421</v>
      </c>
      <c r="E124" s="181">
        <v>0</v>
      </c>
      <c r="F124" s="181">
        <v>0</v>
      </c>
      <c r="G124" s="209">
        <v>12</v>
      </c>
      <c r="H124" s="181">
        <v>12</v>
      </c>
      <c r="I124" s="181">
        <v>22</v>
      </c>
      <c r="J124" s="181">
        <v>230</v>
      </c>
      <c r="K124" s="31" t="str">
        <f>IF(F124&gt;Data!$K$9,"National Record","-")</f>
        <v>-</v>
      </c>
      <c r="L124" s="31" t="str">
        <f>IF(F124&gt;Data!$M$9,"World Record","-")</f>
        <v>-</v>
      </c>
    </row>
    <row r="125" spans="1:12" ht="16.5" thickBot="1">
      <c r="A125" s="55">
        <v>122</v>
      </c>
      <c r="B125" s="182">
        <v>121</v>
      </c>
      <c r="C125" s="183">
        <v>132</v>
      </c>
      <c r="D125" s="197" t="s">
        <v>440</v>
      </c>
      <c r="E125" s="184">
        <v>0</v>
      </c>
      <c r="F125" s="209">
        <v>12</v>
      </c>
      <c r="G125" s="184">
        <v>0</v>
      </c>
      <c r="H125" s="184">
        <v>12</v>
      </c>
      <c r="I125" s="184">
        <v>22</v>
      </c>
      <c r="J125" s="184">
        <v>142</v>
      </c>
      <c r="K125" s="31" t="str">
        <f>IF(F125&gt;Data!$K$9,"National Record","-")</f>
        <v>-</v>
      </c>
      <c r="L125" s="31" t="str">
        <f>IF(F125&gt;Data!$M$9,"World Record","-")</f>
        <v>-</v>
      </c>
    </row>
    <row r="126" spans="1:12" ht="16.5" thickBot="1">
      <c r="A126" s="55">
        <v>123</v>
      </c>
      <c r="B126" s="179">
        <v>123</v>
      </c>
      <c r="C126" s="180">
        <v>179</v>
      </c>
      <c r="D126" s="198" t="s">
        <v>361</v>
      </c>
      <c r="E126" s="181">
        <v>0</v>
      </c>
      <c r="F126" s="181">
        <v>0</v>
      </c>
      <c r="G126" s="209">
        <v>10</v>
      </c>
      <c r="H126" s="181">
        <v>10</v>
      </c>
      <c r="I126" s="181">
        <v>18</v>
      </c>
      <c r="J126" s="181">
        <v>81</v>
      </c>
      <c r="K126" s="31" t="str">
        <f>IF(F126&gt;Data!$K$9,"National Record","-")</f>
        <v>-</v>
      </c>
      <c r="L126" s="31" t="str">
        <f>IF(F126&gt;Data!$M$9,"World Record","-")</f>
        <v>-</v>
      </c>
    </row>
    <row r="127" spans="1:12" ht="16.5" thickBot="1">
      <c r="A127" s="55">
        <v>124</v>
      </c>
      <c r="B127" s="182">
        <v>123</v>
      </c>
      <c r="C127" s="183">
        <v>218</v>
      </c>
      <c r="D127" s="197" t="s">
        <v>291</v>
      </c>
      <c r="E127" s="184">
        <v>0</v>
      </c>
      <c r="F127" s="184">
        <v>4</v>
      </c>
      <c r="G127" s="209">
        <v>10</v>
      </c>
      <c r="H127" s="184">
        <v>10</v>
      </c>
      <c r="I127" s="184">
        <v>18</v>
      </c>
      <c r="J127" s="184">
        <v>49</v>
      </c>
      <c r="K127" s="137" t="str">
        <f>IF(F127&gt;Data!$K$9,"National Record","-")</f>
        <v>-</v>
      </c>
      <c r="L127" s="137" t="str">
        <f>IF(F127&gt;Data!$M$9,"World Record","-")</f>
        <v>-</v>
      </c>
    </row>
    <row r="128" spans="1:12" ht="16.5" thickBot="1">
      <c r="A128" s="55">
        <v>125</v>
      </c>
      <c r="B128" s="179">
        <v>125</v>
      </c>
      <c r="C128" s="180">
        <v>221</v>
      </c>
      <c r="D128" s="198" t="s">
        <v>469</v>
      </c>
      <c r="E128" s="181">
        <v>0</v>
      </c>
      <c r="F128" s="181">
        <v>0</v>
      </c>
      <c r="G128" s="209">
        <v>9</v>
      </c>
      <c r="H128" s="181">
        <v>9</v>
      </c>
      <c r="I128" s="181">
        <v>16</v>
      </c>
      <c r="J128" s="181">
        <v>46</v>
      </c>
      <c r="K128" s="31" t="str">
        <f>IF(F128&gt;Data!$K$9,"National Record","-")</f>
        <v>-</v>
      </c>
      <c r="L128" s="31" t="str">
        <f>IF(F128&gt;Data!$M$9,"World Record","-")</f>
        <v>-</v>
      </c>
    </row>
    <row r="129" spans="1:12" ht="16.5" thickBot="1">
      <c r="A129" s="55">
        <v>126</v>
      </c>
      <c r="B129" s="182">
        <v>125</v>
      </c>
      <c r="C129" s="183">
        <v>270</v>
      </c>
      <c r="D129" s="197" t="s">
        <v>163</v>
      </c>
      <c r="E129" s="184">
        <v>0</v>
      </c>
      <c r="F129" s="209">
        <v>9</v>
      </c>
      <c r="G129" s="184">
        <v>0</v>
      </c>
      <c r="H129" s="184">
        <v>9</v>
      </c>
      <c r="I129" s="184">
        <v>16</v>
      </c>
      <c r="J129" s="184">
        <v>16</v>
      </c>
      <c r="K129" s="31" t="str">
        <f>IF(F129&gt;Data!$K$9,"National Record","-")</f>
        <v>-</v>
      </c>
      <c r="L129" s="31" t="str">
        <f>IF(F129&gt;Data!$M$9,"World Record","-")</f>
        <v>-</v>
      </c>
    </row>
    <row r="130" spans="1:12" ht="16.5" thickBot="1">
      <c r="A130" s="55">
        <v>127</v>
      </c>
      <c r="B130" s="179">
        <v>127</v>
      </c>
      <c r="C130" s="180">
        <v>67</v>
      </c>
      <c r="D130" s="198" t="s">
        <v>316</v>
      </c>
      <c r="E130" s="181">
        <v>0</v>
      </c>
      <c r="F130" s="181">
        <v>0</v>
      </c>
      <c r="G130" s="209">
        <v>8</v>
      </c>
      <c r="H130" s="181">
        <v>8</v>
      </c>
      <c r="I130" s="181">
        <v>15</v>
      </c>
      <c r="J130" s="181">
        <v>279</v>
      </c>
      <c r="K130" s="31" t="str">
        <f>IF(F130&gt;Data!$K$9,"National Record","-")</f>
        <v>-</v>
      </c>
      <c r="L130" s="31" t="str">
        <f>IF(F130&gt;Data!$M$9,"World Record","-")</f>
        <v>-</v>
      </c>
    </row>
    <row r="131" spans="1:12" ht="16.5" thickBot="1">
      <c r="A131" s="55">
        <v>128</v>
      </c>
      <c r="B131" s="182">
        <v>127</v>
      </c>
      <c r="C131" s="183">
        <v>119</v>
      </c>
      <c r="D131" s="197" t="s">
        <v>231</v>
      </c>
      <c r="E131" s="184">
        <v>0</v>
      </c>
      <c r="F131" s="209">
        <v>8</v>
      </c>
      <c r="G131" s="184">
        <v>4</v>
      </c>
      <c r="H131" s="184">
        <v>8</v>
      </c>
      <c r="I131" s="184">
        <v>15</v>
      </c>
      <c r="J131" s="184">
        <v>156</v>
      </c>
      <c r="K131" s="31" t="str">
        <f>IF(F131&gt;Data!$K$9,"National Record","-")</f>
        <v>-</v>
      </c>
      <c r="L131" s="31" t="str">
        <f>IF(F131&gt;Data!$M$9,"World Record","-")</f>
        <v>-</v>
      </c>
    </row>
    <row r="132" spans="1:12" ht="16.5" thickBot="1">
      <c r="A132" s="55">
        <v>129</v>
      </c>
      <c r="B132" s="179">
        <v>127</v>
      </c>
      <c r="C132" s="180">
        <v>123</v>
      </c>
      <c r="D132" s="198" t="s">
        <v>197</v>
      </c>
      <c r="E132" s="181">
        <v>0</v>
      </c>
      <c r="F132" s="181">
        <v>3</v>
      </c>
      <c r="G132" s="209">
        <v>8</v>
      </c>
      <c r="H132" s="181">
        <v>8</v>
      </c>
      <c r="I132" s="181">
        <v>15</v>
      </c>
      <c r="J132" s="181">
        <v>152</v>
      </c>
      <c r="K132" s="31" t="str">
        <f>IF(F132&gt;Data!$K$9,"National Record","-")</f>
        <v>-</v>
      </c>
      <c r="L132" s="31" t="str">
        <f>IF(F132&gt;Data!$M$9,"World Record","-")</f>
        <v>-</v>
      </c>
    </row>
    <row r="133" spans="1:12" ht="16.5" thickBot="1">
      <c r="A133" s="55">
        <v>130</v>
      </c>
      <c r="B133" s="182">
        <v>127</v>
      </c>
      <c r="C133" s="183">
        <v>223</v>
      </c>
      <c r="D133" s="197" t="s">
        <v>287</v>
      </c>
      <c r="E133" s="184">
        <v>0</v>
      </c>
      <c r="F133" s="209">
        <v>8</v>
      </c>
      <c r="G133" s="184">
        <v>0</v>
      </c>
      <c r="H133" s="184">
        <v>8</v>
      </c>
      <c r="I133" s="184">
        <v>15</v>
      </c>
      <c r="J133" s="184">
        <v>44</v>
      </c>
      <c r="K133" s="31" t="str">
        <f>IF(F133&gt;Data!$K$9,"National Record","-")</f>
        <v>-</v>
      </c>
      <c r="L133" s="31" t="str">
        <f>IF(F133&gt;Data!$M$9,"World Record","-")</f>
        <v>-</v>
      </c>
    </row>
    <row r="134" spans="1:12" ht="16.5" thickBot="1">
      <c r="A134" s="55">
        <v>131</v>
      </c>
      <c r="B134" s="179">
        <v>131</v>
      </c>
      <c r="C134" s="180">
        <v>59</v>
      </c>
      <c r="D134" s="198" t="s">
        <v>356</v>
      </c>
      <c r="E134" s="181">
        <v>0</v>
      </c>
      <c r="F134" s="209">
        <v>6</v>
      </c>
      <c r="G134" s="181">
        <v>2</v>
      </c>
      <c r="H134" s="181">
        <v>6</v>
      </c>
      <c r="I134" s="181">
        <v>11</v>
      </c>
      <c r="J134" s="181">
        <v>354</v>
      </c>
      <c r="K134" s="31" t="str">
        <f>IF(F134&gt;Data!$K$9,"National Record","-")</f>
        <v>-</v>
      </c>
      <c r="L134" s="31" t="str">
        <f>IF(F134&gt;Data!$M$9,"World Record","-")</f>
        <v>-</v>
      </c>
    </row>
    <row r="135" spans="1:12" ht="16.5" thickBot="1">
      <c r="A135" s="55">
        <v>132</v>
      </c>
      <c r="B135" s="182">
        <v>131</v>
      </c>
      <c r="C135" s="183">
        <v>87</v>
      </c>
      <c r="D135" s="197" t="s">
        <v>442</v>
      </c>
      <c r="E135" s="184">
        <v>0</v>
      </c>
      <c r="F135" s="184">
        <v>0</v>
      </c>
      <c r="G135" s="209">
        <v>6</v>
      </c>
      <c r="H135" s="184">
        <v>6</v>
      </c>
      <c r="I135" s="184">
        <v>11</v>
      </c>
      <c r="J135" s="184">
        <v>213</v>
      </c>
      <c r="K135" s="31" t="str">
        <f>IF(F135&gt;Data!$K$9,"National Record","-")</f>
        <v>-</v>
      </c>
      <c r="L135" s="31" t="str">
        <f>IF(F135&gt;Data!$M$9,"World Record","-")</f>
        <v>-</v>
      </c>
    </row>
    <row r="136" spans="1:12" ht="16.5" thickBot="1">
      <c r="A136" s="55">
        <v>133</v>
      </c>
      <c r="B136" s="179">
        <v>131</v>
      </c>
      <c r="C136" s="180">
        <v>144</v>
      </c>
      <c r="D136" s="198" t="s">
        <v>220</v>
      </c>
      <c r="E136" s="181">
        <v>0</v>
      </c>
      <c r="F136" s="209">
        <v>6</v>
      </c>
      <c r="G136" s="181">
        <v>0</v>
      </c>
      <c r="H136" s="181">
        <v>6</v>
      </c>
      <c r="I136" s="181">
        <v>11</v>
      </c>
      <c r="J136" s="181">
        <v>128</v>
      </c>
      <c r="K136" s="31" t="str">
        <f>IF(F136&gt;Data!$K$9,"National Record","-")</f>
        <v>-</v>
      </c>
      <c r="L136" s="31" t="str">
        <f>IF(F136&gt;Data!$M$9,"World Record","-")</f>
        <v>-</v>
      </c>
    </row>
    <row r="137" spans="1:12" ht="16.5" thickBot="1">
      <c r="A137" s="55">
        <v>134</v>
      </c>
      <c r="B137" s="182">
        <v>134</v>
      </c>
      <c r="C137" s="183">
        <v>214</v>
      </c>
      <c r="D137" s="197" t="s">
        <v>364</v>
      </c>
      <c r="E137" s="184">
        <v>0</v>
      </c>
      <c r="F137" s="184">
        <v>0</v>
      </c>
      <c r="G137" s="209">
        <v>5</v>
      </c>
      <c r="H137" s="184">
        <v>5</v>
      </c>
      <c r="I137" s="184">
        <v>9</v>
      </c>
      <c r="J137" s="184">
        <v>51</v>
      </c>
      <c r="K137" s="31" t="str">
        <f>IF(F137&gt;Data!$K$9,"National Record","-")</f>
        <v>-</v>
      </c>
      <c r="L137" s="31" t="str">
        <f>IF(F137&gt;Data!$M$9,"World Record","-")</f>
        <v>-</v>
      </c>
    </row>
    <row r="138" spans="1:12" ht="16.5" thickBot="1">
      <c r="A138" s="55">
        <v>135</v>
      </c>
      <c r="B138" s="179">
        <v>135</v>
      </c>
      <c r="C138" s="180">
        <v>94</v>
      </c>
      <c r="D138" s="198" t="s">
        <v>417</v>
      </c>
      <c r="E138" s="181">
        <v>0</v>
      </c>
      <c r="F138" s="209">
        <v>4</v>
      </c>
      <c r="G138" s="181">
        <v>0</v>
      </c>
      <c r="H138" s="181">
        <v>4</v>
      </c>
      <c r="I138" s="181">
        <v>7</v>
      </c>
      <c r="J138" s="181">
        <v>197</v>
      </c>
      <c r="K138" s="31" t="str">
        <f>IF(F138&gt;Data!$K$9,"National Record","-")</f>
        <v>-</v>
      </c>
      <c r="L138" s="31" t="str">
        <f>IF(F138&gt;Data!$M$9,"World Record","-")</f>
        <v>-</v>
      </c>
    </row>
    <row r="139" spans="1:12" ht="16.5" thickBot="1">
      <c r="A139" s="55">
        <v>136</v>
      </c>
      <c r="B139" s="182">
        <v>135</v>
      </c>
      <c r="C139" s="183">
        <v>113</v>
      </c>
      <c r="D139" s="197" t="s">
        <v>409</v>
      </c>
      <c r="E139" s="184">
        <v>0</v>
      </c>
      <c r="F139" s="209">
        <v>4</v>
      </c>
      <c r="G139" s="184">
        <v>0</v>
      </c>
      <c r="H139" s="184">
        <v>4</v>
      </c>
      <c r="I139" s="184">
        <v>7</v>
      </c>
      <c r="J139" s="184">
        <v>163</v>
      </c>
      <c r="K139" s="31" t="str">
        <f>IF(F139&gt;Data!$K$9,"National Record","-")</f>
        <v>-</v>
      </c>
      <c r="L139" s="31" t="str">
        <f>IF(F139&gt;Data!$M$9,"World Record","-")</f>
        <v>-</v>
      </c>
    </row>
    <row r="140" spans="1:12" ht="16.5" thickBot="1">
      <c r="A140" s="55">
        <v>137</v>
      </c>
      <c r="B140" s="179">
        <v>135</v>
      </c>
      <c r="C140" s="180">
        <v>159</v>
      </c>
      <c r="D140" s="198" t="s">
        <v>232</v>
      </c>
      <c r="E140" s="181">
        <v>0</v>
      </c>
      <c r="F140" s="209">
        <v>4</v>
      </c>
      <c r="G140" s="181">
        <v>3</v>
      </c>
      <c r="H140" s="181">
        <v>4</v>
      </c>
      <c r="I140" s="181">
        <v>7</v>
      </c>
      <c r="J140" s="181">
        <v>109</v>
      </c>
      <c r="K140" s="31" t="str">
        <f>IF(F140&gt;Data!$K$9,"National Record","-")</f>
        <v>-</v>
      </c>
      <c r="L140" s="31" t="str">
        <f>IF(F140&gt;Data!$M$9,"World Record","-")</f>
        <v>-</v>
      </c>
    </row>
    <row r="141" spans="1:12" ht="16.5" thickBot="1">
      <c r="A141" s="55">
        <v>138</v>
      </c>
      <c r="B141" s="182">
        <v>135</v>
      </c>
      <c r="C141" s="183">
        <v>203</v>
      </c>
      <c r="D141" s="197" t="s">
        <v>360</v>
      </c>
      <c r="E141" s="184">
        <v>0</v>
      </c>
      <c r="F141" s="209">
        <v>4</v>
      </c>
      <c r="G141" s="184">
        <v>0</v>
      </c>
      <c r="H141" s="184">
        <v>4</v>
      </c>
      <c r="I141" s="184">
        <v>7</v>
      </c>
      <c r="J141" s="184">
        <v>57</v>
      </c>
      <c r="K141" s="31" t="str">
        <f>IF(F141&gt;Data!$K$9,"National Record","-")</f>
        <v>-</v>
      </c>
      <c r="L141" s="31" t="str">
        <f>IF(F141&gt;Data!$M$9,"World Record","-")</f>
        <v>-</v>
      </c>
    </row>
    <row r="142" spans="1:12" ht="16.5" thickBot="1">
      <c r="A142" s="55">
        <v>139</v>
      </c>
      <c r="B142" s="179">
        <v>135</v>
      </c>
      <c r="C142" s="180">
        <v>217</v>
      </c>
      <c r="D142" s="198" t="s">
        <v>430</v>
      </c>
      <c r="E142" s="181">
        <v>0</v>
      </c>
      <c r="F142" s="209">
        <v>4</v>
      </c>
      <c r="G142" s="181">
        <v>0</v>
      </c>
      <c r="H142" s="181">
        <v>4</v>
      </c>
      <c r="I142" s="181">
        <v>7</v>
      </c>
      <c r="J142" s="181">
        <v>49</v>
      </c>
      <c r="K142" s="31" t="str">
        <f>IF(F142&gt;Data!$K$9,"National Record","-")</f>
        <v>-</v>
      </c>
      <c r="L142" s="31" t="str">
        <f>IF(F142&gt;Data!$M$9,"World Record","-")</f>
        <v>-</v>
      </c>
    </row>
    <row r="143" spans="1:12" ht="16.5" thickBot="1">
      <c r="A143" s="55">
        <v>140</v>
      </c>
      <c r="B143" s="182">
        <v>135</v>
      </c>
      <c r="C143" s="183">
        <v>269</v>
      </c>
      <c r="D143" s="197" t="s">
        <v>441</v>
      </c>
      <c r="E143" s="184">
        <v>0</v>
      </c>
      <c r="F143" s="209">
        <v>4</v>
      </c>
      <c r="G143" s="184">
        <v>0</v>
      </c>
      <c r="H143" s="184">
        <v>4</v>
      </c>
      <c r="I143" s="184">
        <v>7</v>
      </c>
      <c r="J143" s="184">
        <v>18</v>
      </c>
      <c r="K143" s="31" t="str">
        <f>IF(F143&gt;Data!$K$9,"National Record","-")</f>
        <v>-</v>
      </c>
      <c r="L143" s="31" t="str">
        <f>IF(F143&gt;Data!$M$9,"World Record","-")</f>
        <v>-</v>
      </c>
    </row>
    <row r="144" spans="1:12" ht="16.5" thickBot="1">
      <c r="A144" s="55">
        <v>141</v>
      </c>
      <c r="B144" s="179">
        <v>141</v>
      </c>
      <c r="C144" s="180">
        <v>157</v>
      </c>
      <c r="D144" s="198" t="s">
        <v>339</v>
      </c>
      <c r="E144" s="181">
        <v>0</v>
      </c>
      <c r="F144" s="209">
        <v>2</v>
      </c>
      <c r="G144" s="181">
        <v>0</v>
      </c>
      <c r="H144" s="181">
        <v>2</v>
      </c>
      <c r="I144" s="181">
        <v>4</v>
      </c>
      <c r="J144" s="181">
        <v>113</v>
      </c>
      <c r="K144" s="31" t="str">
        <f>IF(F144&gt;Data!$K$9,"National Record","-")</f>
        <v>-</v>
      </c>
      <c r="L144" s="31" t="str">
        <f>IF(F144&gt;Data!$M$9,"World Record","-")</f>
        <v>-</v>
      </c>
    </row>
    <row r="145" spans="1:12" ht="16.5" thickBot="1">
      <c r="A145" s="55">
        <v>142</v>
      </c>
      <c r="B145" s="182">
        <v>141</v>
      </c>
      <c r="C145" s="183">
        <v>192</v>
      </c>
      <c r="D145" s="197" t="s">
        <v>204</v>
      </c>
      <c r="E145" s="184">
        <v>0</v>
      </c>
      <c r="F145" s="209">
        <v>2</v>
      </c>
      <c r="G145" s="184">
        <v>0</v>
      </c>
      <c r="H145" s="184">
        <v>2</v>
      </c>
      <c r="I145" s="184">
        <v>4</v>
      </c>
      <c r="J145" s="184">
        <v>66</v>
      </c>
      <c r="K145" s="31" t="str">
        <f>IF(F145&gt;Data!$K$9,"National Record","-")</f>
        <v>-</v>
      </c>
      <c r="L145" s="31" t="str">
        <f>IF(F145&gt;Data!$M$9,"World Record","-")</f>
        <v>-</v>
      </c>
    </row>
    <row r="146" spans="1:12" ht="16.5" thickBot="1">
      <c r="A146" s="55">
        <v>143</v>
      </c>
      <c r="B146" s="179">
        <v>141</v>
      </c>
      <c r="C146" s="180">
        <v>192</v>
      </c>
      <c r="D146" s="198" t="s">
        <v>165</v>
      </c>
      <c r="E146" s="181">
        <v>0</v>
      </c>
      <c r="F146" s="209">
        <v>2</v>
      </c>
      <c r="G146" s="181">
        <v>0</v>
      </c>
      <c r="H146" s="181">
        <v>2</v>
      </c>
      <c r="I146" s="181">
        <v>4</v>
      </c>
      <c r="J146" s="181">
        <v>66</v>
      </c>
      <c r="K146" s="31" t="str">
        <f>IF(F146&gt;Data!$K$9,"National Record","-")</f>
        <v>-</v>
      </c>
      <c r="L146" s="31" t="str">
        <f>IF(F146&gt;Data!$M$9,"World Record","-")</f>
        <v>-</v>
      </c>
    </row>
    <row r="147" spans="1:12" ht="16.5" thickBot="1">
      <c r="A147" s="55">
        <v>144</v>
      </c>
      <c r="B147" s="182">
        <v>141</v>
      </c>
      <c r="C147" s="183">
        <v>199</v>
      </c>
      <c r="D147" s="197" t="s">
        <v>334</v>
      </c>
      <c r="E147" s="184">
        <v>0</v>
      </c>
      <c r="F147" s="209">
        <v>2</v>
      </c>
      <c r="G147" s="209">
        <v>2</v>
      </c>
      <c r="H147" s="184">
        <v>2</v>
      </c>
      <c r="I147" s="184">
        <v>4</v>
      </c>
      <c r="J147" s="184">
        <v>61</v>
      </c>
      <c r="K147" s="31" t="str">
        <f>IF(F147&gt;Data!$K$9,"National Record","-")</f>
        <v>-</v>
      </c>
      <c r="L147" s="31" t="str">
        <f>IF(F147&gt;Data!$M$9,"World Record","-")</f>
        <v>-</v>
      </c>
    </row>
    <row r="148" spans="1:12" ht="16.5" thickBot="1">
      <c r="A148" s="55">
        <v>145</v>
      </c>
      <c r="B148" s="179">
        <v>141</v>
      </c>
      <c r="C148" s="180">
        <v>207</v>
      </c>
      <c r="D148" s="198" t="s">
        <v>237</v>
      </c>
      <c r="E148" s="181">
        <v>0</v>
      </c>
      <c r="F148" s="181">
        <v>0</v>
      </c>
      <c r="G148" s="209">
        <v>2</v>
      </c>
      <c r="H148" s="181">
        <v>2</v>
      </c>
      <c r="I148" s="181">
        <v>4</v>
      </c>
      <c r="J148" s="181">
        <v>57</v>
      </c>
      <c r="K148" s="31" t="str">
        <f>IF(F148&gt;Data!$K$9,"National Record","-")</f>
        <v>-</v>
      </c>
      <c r="L148" s="31" t="str">
        <f>IF(F148&gt;Data!$M$9,"World Record","-")</f>
        <v>-</v>
      </c>
    </row>
    <row r="149" spans="1:12" ht="16.5" thickBot="1">
      <c r="A149" s="55">
        <v>146</v>
      </c>
      <c r="B149" s="182">
        <v>146</v>
      </c>
      <c r="C149" s="183">
        <v>146</v>
      </c>
      <c r="D149" s="197" t="s">
        <v>426</v>
      </c>
      <c r="E149" s="184">
        <v>0</v>
      </c>
      <c r="F149" s="184">
        <v>0</v>
      </c>
      <c r="G149" s="209">
        <v>1</v>
      </c>
      <c r="H149" s="184">
        <v>1</v>
      </c>
      <c r="I149" s="184">
        <v>2</v>
      </c>
      <c r="J149" s="184">
        <v>124</v>
      </c>
      <c r="K149" s="31" t="str">
        <f>IF(F149&gt;Data!$K$9,"National Record","-")</f>
        <v>-</v>
      </c>
      <c r="L149" s="31" t="str">
        <f>IF(F149&gt;Data!$M$9,"World Record","-")</f>
        <v>-</v>
      </c>
    </row>
    <row r="150" spans="1:12" ht="16.5" thickBot="1">
      <c r="A150" s="55">
        <v>147</v>
      </c>
      <c r="B150" s="179">
        <v>147</v>
      </c>
      <c r="C150" s="180">
        <v>42</v>
      </c>
      <c r="D150" s="198" t="s">
        <v>319</v>
      </c>
      <c r="E150" s="181">
        <v>0</v>
      </c>
      <c r="F150" s="209">
        <v>0</v>
      </c>
      <c r="G150" s="209">
        <v>0</v>
      </c>
      <c r="H150" s="181">
        <v>0</v>
      </c>
      <c r="I150" s="181">
        <v>0</v>
      </c>
      <c r="J150" s="181">
        <v>462</v>
      </c>
      <c r="K150" s="31" t="str">
        <f>IF(F150&gt;Data!$K$9,"National Record","-")</f>
        <v>-</v>
      </c>
      <c r="L150" s="31" t="str">
        <f>IF(F150&gt;Data!$M$9,"World Record","-")</f>
        <v>-</v>
      </c>
    </row>
    <row r="151" spans="1:12" ht="16.5" thickBot="1">
      <c r="A151" s="55">
        <v>148</v>
      </c>
      <c r="B151" s="182">
        <v>147</v>
      </c>
      <c r="C151" s="183">
        <v>56</v>
      </c>
      <c r="D151" s="197" t="s">
        <v>213</v>
      </c>
      <c r="E151" s="184">
        <v>0</v>
      </c>
      <c r="F151" s="209">
        <v>0</v>
      </c>
      <c r="G151" s="209">
        <v>0</v>
      </c>
      <c r="H151" s="184">
        <v>0</v>
      </c>
      <c r="I151" s="184">
        <v>0</v>
      </c>
      <c r="J151" s="184">
        <v>366</v>
      </c>
      <c r="K151" s="31" t="str">
        <f>IF(F151&gt;Data!$K$9,"National Record","-")</f>
        <v>-</v>
      </c>
      <c r="L151" s="31" t="str">
        <f>IF(F151&gt;Data!$M$9,"World Record","-")</f>
        <v>-</v>
      </c>
    </row>
    <row r="152" spans="1:12" ht="16.5" thickBot="1">
      <c r="A152" s="55">
        <v>149</v>
      </c>
      <c r="B152" s="179">
        <v>147</v>
      </c>
      <c r="C152" s="180">
        <v>58</v>
      </c>
      <c r="D152" s="198" t="s">
        <v>427</v>
      </c>
      <c r="E152" s="181">
        <v>0</v>
      </c>
      <c r="F152" s="209">
        <v>0</v>
      </c>
      <c r="G152" s="209">
        <v>0</v>
      </c>
      <c r="H152" s="181">
        <v>0</v>
      </c>
      <c r="I152" s="181">
        <v>0</v>
      </c>
      <c r="J152" s="181">
        <v>357</v>
      </c>
      <c r="K152" s="31" t="str">
        <f>IF(F152&gt;Data!$K$9,"National Record","-")</f>
        <v>-</v>
      </c>
      <c r="L152" s="31" t="str">
        <f>IF(F152&gt;Data!$M$9,"World Record","-")</f>
        <v>-</v>
      </c>
    </row>
    <row r="153" spans="1:12" ht="16.5" thickBot="1">
      <c r="A153" s="55">
        <v>150</v>
      </c>
      <c r="B153" s="182">
        <v>147</v>
      </c>
      <c r="C153" s="183">
        <v>65</v>
      </c>
      <c r="D153" s="197" t="s">
        <v>406</v>
      </c>
      <c r="E153" s="184">
        <v>0</v>
      </c>
      <c r="F153" s="209">
        <v>0</v>
      </c>
      <c r="G153" s="209">
        <v>0</v>
      </c>
      <c r="H153" s="184">
        <v>0</v>
      </c>
      <c r="I153" s="184">
        <v>0</v>
      </c>
      <c r="J153" s="184">
        <v>296</v>
      </c>
      <c r="K153" s="31" t="str">
        <f>IF(F153&gt;Data!$K$9,"National Record","-")</f>
        <v>-</v>
      </c>
      <c r="L153" s="31" t="str">
        <f>IF(F153&gt;Data!$M$9,"World Record","-")</f>
        <v>-</v>
      </c>
    </row>
    <row r="154" spans="1:12" ht="16.5" thickBot="1">
      <c r="A154" s="55">
        <v>151</v>
      </c>
      <c r="B154" s="171">
        <v>147</v>
      </c>
      <c r="C154" s="172">
        <v>72</v>
      </c>
      <c r="D154" s="196" t="s">
        <v>241</v>
      </c>
      <c r="E154" s="174">
        <v>0</v>
      </c>
      <c r="F154" s="208">
        <v>0</v>
      </c>
      <c r="G154" s="208">
        <v>0</v>
      </c>
      <c r="H154" s="174">
        <v>0</v>
      </c>
      <c r="I154" s="174">
        <v>0</v>
      </c>
      <c r="J154" s="174">
        <v>258</v>
      </c>
      <c r="K154" s="31" t="str">
        <f>IF(F154&gt;Data!$K$9,"National Record","-")</f>
        <v>-</v>
      </c>
      <c r="L154" s="31" t="str">
        <f>IF(F154&gt;Data!$M$9,"World Record","-")</f>
        <v>-</v>
      </c>
    </row>
    <row r="155" spans="1:12" ht="16.5" thickBot="1">
      <c r="A155" s="55">
        <v>152</v>
      </c>
      <c r="B155" s="182">
        <v>147</v>
      </c>
      <c r="C155" s="183">
        <v>76</v>
      </c>
      <c r="D155" s="197" t="s">
        <v>372</v>
      </c>
      <c r="E155" s="184">
        <v>0</v>
      </c>
      <c r="F155" s="209">
        <v>0</v>
      </c>
      <c r="G155" s="209">
        <v>0</v>
      </c>
      <c r="H155" s="184">
        <v>0</v>
      </c>
      <c r="I155" s="184">
        <v>0</v>
      </c>
      <c r="J155" s="184">
        <v>249</v>
      </c>
      <c r="K155" s="31" t="str">
        <f>IF(F155&gt;Data!$K$9,"National Record","-")</f>
        <v>-</v>
      </c>
      <c r="L155" s="31" t="str">
        <f>IF(F155&gt;Data!$M$9,"World Record","-")</f>
        <v>-</v>
      </c>
    </row>
    <row r="156" spans="1:12" ht="16.5" thickBot="1">
      <c r="A156" s="55">
        <v>153</v>
      </c>
      <c r="B156" s="179">
        <v>147</v>
      </c>
      <c r="C156" s="180">
        <v>80</v>
      </c>
      <c r="D156" s="198" t="s">
        <v>457</v>
      </c>
      <c r="E156" s="181">
        <v>0</v>
      </c>
      <c r="F156" s="209">
        <v>0</v>
      </c>
      <c r="G156" s="209">
        <v>0</v>
      </c>
      <c r="H156" s="181">
        <v>0</v>
      </c>
      <c r="I156" s="181">
        <v>0</v>
      </c>
      <c r="J156" s="181">
        <v>235</v>
      </c>
      <c r="K156" s="150" t="str">
        <f>IF(F156&gt;Data!$K$9,"National Record","-")</f>
        <v>-</v>
      </c>
      <c r="L156" s="150" t="str">
        <f>IF(F156&gt;Data!$M$9,"World Record","-")</f>
        <v>-</v>
      </c>
    </row>
    <row r="157" spans="1:12" ht="16.5" thickBot="1">
      <c r="A157" s="55">
        <v>154</v>
      </c>
      <c r="B157" s="182">
        <v>147</v>
      </c>
      <c r="C157" s="183">
        <v>83</v>
      </c>
      <c r="D157" s="197" t="s">
        <v>507</v>
      </c>
      <c r="E157" s="184">
        <v>0</v>
      </c>
      <c r="F157" s="209">
        <v>0</v>
      </c>
      <c r="G157" s="209">
        <v>0</v>
      </c>
      <c r="H157" s="184">
        <v>0</v>
      </c>
      <c r="I157" s="184">
        <v>0</v>
      </c>
      <c r="J157" s="184">
        <v>229</v>
      </c>
      <c r="K157" s="31" t="str">
        <f>IF(F157&gt;Data!$K$9,"National Record","-")</f>
        <v>-</v>
      </c>
      <c r="L157" s="31" t="str">
        <f>IF(F157&gt;Data!$M$9,"World Record","-")</f>
        <v>-</v>
      </c>
    </row>
    <row r="158" spans="1:12" ht="16.5" thickBot="1">
      <c r="A158" s="55">
        <v>155</v>
      </c>
      <c r="B158" s="179">
        <v>147</v>
      </c>
      <c r="C158" s="180">
        <v>85</v>
      </c>
      <c r="D158" s="198" t="s">
        <v>274</v>
      </c>
      <c r="E158" s="181">
        <v>0</v>
      </c>
      <c r="F158" s="209">
        <v>0</v>
      </c>
      <c r="G158" s="209">
        <v>0</v>
      </c>
      <c r="H158" s="181">
        <v>0</v>
      </c>
      <c r="I158" s="181">
        <v>0</v>
      </c>
      <c r="J158" s="181">
        <v>220</v>
      </c>
      <c r="K158" s="31" t="str">
        <f>IF(F158&gt;Data!$K$9,"National Record","-")</f>
        <v>-</v>
      </c>
      <c r="L158" s="31" t="str">
        <f>IF(F158&gt;Data!$M$9,"World Record","-")</f>
        <v>-</v>
      </c>
    </row>
    <row r="159" spans="1:12" ht="16.5" thickBot="1">
      <c r="A159" s="55">
        <v>156</v>
      </c>
      <c r="B159" s="182">
        <v>147</v>
      </c>
      <c r="C159" s="183">
        <v>86</v>
      </c>
      <c r="D159" s="197" t="s">
        <v>448</v>
      </c>
      <c r="E159" s="184">
        <v>0</v>
      </c>
      <c r="F159" s="209">
        <v>0</v>
      </c>
      <c r="G159" s="209">
        <v>0</v>
      </c>
      <c r="H159" s="184">
        <v>0</v>
      </c>
      <c r="I159" s="184">
        <v>0</v>
      </c>
      <c r="J159" s="184">
        <v>219</v>
      </c>
      <c r="K159" s="31" t="str">
        <f>IF(F159&gt;Data!$K$9,"National Record","-")</f>
        <v>-</v>
      </c>
      <c r="L159" s="31" t="str">
        <f>IF(F159&gt;Data!$M$9,"World Record","-")</f>
        <v>-</v>
      </c>
    </row>
    <row r="160" spans="1:12" ht="16.5" thickBot="1">
      <c r="A160" s="55">
        <v>157</v>
      </c>
      <c r="B160" s="179">
        <v>147</v>
      </c>
      <c r="C160" s="180">
        <v>96</v>
      </c>
      <c r="D160" s="198" t="s">
        <v>320</v>
      </c>
      <c r="E160" s="181">
        <v>0</v>
      </c>
      <c r="F160" s="209">
        <v>0</v>
      </c>
      <c r="G160" s="209">
        <v>0</v>
      </c>
      <c r="H160" s="181">
        <v>0</v>
      </c>
      <c r="I160" s="181">
        <v>0</v>
      </c>
      <c r="J160" s="181">
        <v>195</v>
      </c>
      <c r="K160" s="31" t="str">
        <f>IF(F160&gt;Data!$K$9,"National Record","-")</f>
        <v>-</v>
      </c>
      <c r="L160" s="31" t="str">
        <f>IF(F160&gt;Data!$M$9,"World Record","-")</f>
        <v>-</v>
      </c>
    </row>
    <row r="161" spans="1:12" ht="16.5" thickBot="1">
      <c r="A161" s="55">
        <v>158</v>
      </c>
      <c r="B161" s="182">
        <v>147</v>
      </c>
      <c r="C161" s="183">
        <v>98</v>
      </c>
      <c r="D161" s="197" t="s">
        <v>454</v>
      </c>
      <c r="E161" s="184">
        <v>0</v>
      </c>
      <c r="F161" s="209">
        <v>0</v>
      </c>
      <c r="G161" s="209">
        <v>0</v>
      </c>
      <c r="H161" s="184">
        <v>0</v>
      </c>
      <c r="I161" s="184">
        <v>0</v>
      </c>
      <c r="J161" s="184">
        <v>194</v>
      </c>
      <c r="K161" s="31" t="str">
        <f>IF(F161&gt;Data!$K$9,"National Record","-")</f>
        <v>-</v>
      </c>
      <c r="L161" s="31" t="str">
        <f>IF(F161&gt;Data!$M$9,"World Record","-")</f>
        <v>-</v>
      </c>
    </row>
    <row r="162" spans="1:12" ht="16.5" thickBot="1">
      <c r="A162" s="55">
        <v>159</v>
      </c>
      <c r="B162" s="179">
        <v>147</v>
      </c>
      <c r="C162" s="180">
        <v>99</v>
      </c>
      <c r="D162" s="198" t="s">
        <v>416</v>
      </c>
      <c r="E162" s="181">
        <v>0</v>
      </c>
      <c r="F162" s="209">
        <v>0</v>
      </c>
      <c r="G162" s="209">
        <v>0</v>
      </c>
      <c r="H162" s="181">
        <v>0</v>
      </c>
      <c r="I162" s="181">
        <v>0</v>
      </c>
      <c r="J162" s="181">
        <v>191</v>
      </c>
      <c r="K162" s="31" t="str">
        <f>IF(F162&gt;Data!$K$9,"National Record","-")</f>
        <v>-</v>
      </c>
      <c r="L162" s="31" t="str">
        <f>IF(F162&gt;Data!$M$9,"World Record","-")</f>
        <v>-</v>
      </c>
    </row>
    <row r="163" spans="1:12" ht="16.5" thickBot="1">
      <c r="A163" s="55">
        <v>160</v>
      </c>
      <c r="B163" s="182">
        <v>147</v>
      </c>
      <c r="C163" s="183">
        <v>102</v>
      </c>
      <c r="D163" s="197" t="s">
        <v>505</v>
      </c>
      <c r="E163" s="184">
        <v>0</v>
      </c>
      <c r="F163" s="209">
        <v>0</v>
      </c>
      <c r="G163" s="209">
        <v>0</v>
      </c>
      <c r="H163" s="184">
        <v>0</v>
      </c>
      <c r="I163" s="184">
        <v>0</v>
      </c>
      <c r="J163" s="184">
        <v>187</v>
      </c>
      <c r="K163" s="31" t="str">
        <f>IF(F163&gt;Data!$K$9,"National Record","-")</f>
        <v>-</v>
      </c>
      <c r="L163" s="31" t="str">
        <f>IF(F163&gt;Data!$M$9,"World Record","-")</f>
        <v>-</v>
      </c>
    </row>
    <row r="164" spans="1:12" ht="16.5" thickBot="1">
      <c r="A164" s="55">
        <v>161</v>
      </c>
      <c r="B164" s="179">
        <v>147</v>
      </c>
      <c r="C164" s="180">
        <v>105</v>
      </c>
      <c r="D164" s="198" t="s">
        <v>267</v>
      </c>
      <c r="E164" s="181">
        <v>0</v>
      </c>
      <c r="F164" s="209">
        <v>0</v>
      </c>
      <c r="G164" s="209">
        <v>0</v>
      </c>
      <c r="H164" s="181">
        <v>0</v>
      </c>
      <c r="I164" s="181">
        <v>0</v>
      </c>
      <c r="J164" s="181">
        <v>178</v>
      </c>
      <c r="K164" s="31" t="str">
        <f>IF(F164&gt;Data!$K$9,"National Record","-")</f>
        <v>-</v>
      </c>
      <c r="L164" s="31" t="str">
        <f>IF(F164&gt;Data!$M$9,"World Record","-")</f>
        <v>-</v>
      </c>
    </row>
    <row r="165" spans="1:12" ht="16.5" thickBot="1">
      <c r="A165" s="55">
        <v>162</v>
      </c>
      <c r="B165" s="182">
        <v>147</v>
      </c>
      <c r="C165" s="183">
        <v>109</v>
      </c>
      <c r="D165" s="197" t="s">
        <v>193</v>
      </c>
      <c r="E165" s="184">
        <v>0</v>
      </c>
      <c r="F165" s="209">
        <v>0</v>
      </c>
      <c r="G165" s="209">
        <v>0</v>
      </c>
      <c r="H165" s="184">
        <v>0</v>
      </c>
      <c r="I165" s="184">
        <v>0</v>
      </c>
      <c r="J165" s="184">
        <v>171</v>
      </c>
      <c r="K165" s="31" t="str">
        <f>IF(F165&gt;Data!$K$9,"National Record","-")</f>
        <v>-</v>
      </c>
      <c r="L165" s="31" t="str">
        <f>IF(F165&gt;Data!$M$9,"World Record","-")</f>
        <v>-</v>
      </c>
    </row>
    <row r="166" spans="1:12" ht="16.5" thickBot="1">
      <c r="A166" s="55">
        <v>163</v>
      </c>
      <c r="B166" s="179">
        <v>147</v>
      </c>
      <c r="C166" s="180">
        <v>115</v>
      </c>
      <c r="D166" s="198" t="s">
        <v>179</v>
      </c>
      <c r="E166" s="181">
        <v>0</v>
      </c>
      <c r="F166" s="209">
        <v>0</v>
      </c>
      <c r="G166" s="209">
        <v>0</v>
      </c>
      <c r="H166" s="181">
        <v>0</v>
      </c>
      <c r="I166" s="181">
        <v>0</v>
      </c>
      <c r="J166" s="181">
        <v>159</v>
      </c>
      <c r="K166" s="31" t="str">
        <f>IF(F166&gt;Data!$K$9,"National Record","-")</f>
        <v>-</v>
      </c>
      <c r="L166" s="31" t="str">
        <f>IF(F166&gt;Data!$M$9,"World Record","-")</f>
        <v>-</v>
      </c>
    </row>
    <row r="167" spans="1:12" ht="16.5" thickBot="1">
      <c r="A167" s="55">
        <v>164</v>
      </c>
      <c r="B167" s="182">
        <v>147</v>
      </c>
      <c r="C167" s="183">
        <v>121</v>
      </c>
      <c r="D167" s="197" t="s">
        <v>467</v>
      </c>
      <c r="E167" s="184">
        <v>0</v>
      </c>
      <c r="F167" s="209">
        <v>0</v>
      </c>
      <c r="G167" s="209">
        <v>0</v>
      </c>
      <c r="H167" s="184">
        <v>0</v>
      </c>
      <c r="I167" s="184">
        <v>0</v>
      </c>
      <c r="J167" s="184">
        <v>155</v>
      </c>
      <c r="K167" s="31" t="str">
        <f>IF(F167&gt;Data!$K$9,"National Record","-")</f>
        <v>-</v>
      </c>
      <c r="L167" s="31" t="str">
        <f>IF(F167&gt;Data!$M$9,"World Record","-")</f>
        <v>-</v>
      </c>
    </row>
    <row r="168" spans="1:12" ht="16.5" thickBot="1">
      <c r="A168" s="55">
        <v>165</v>
      </c>
      <c r="B168" s="179">
        <v>147</v>
      </c>
      <c r="C168" s="180">
        <v>122</v>
      </c>
      <c r="D168" s="198" t="s">
        <v>318</v>
      </c>
      <c r="E168" s="181">
        <v>0</v>
      </c>
      <c r="F168" s="209">
        <v>0</v>
      </c>
      <c r="G168" s="209">
        <v>0</v>
      </c>
      <c r="H168" s="181">
        <v>0</v>
      </c>
      <c r="I168" s="181">
        <v>0</v>
      </c>
      <c r="J168" s="181">
        <v>153</v>
      </c>
      <c r="K168" s="31" t="str">
        <f>IF(F168&gt;Data!$K$9,"National Record","-")</f>
        <v>-</v>
      </c>
      <c r="L168" s="31" t="str">
        <f>IF(F168&gt;Data!$M$9,"World Record","-")</f>
        <v>-</v>
      </c>
    </row>
    <row r="169" spans="1:12" ht="16.5" thickBot="1">
      <c r="A169" s="55">
        <v>166</v>
      </c>
      <c r="B169" s="182">
        <v>147</v>
      </c>
      <c r="C169" s="183">
        <v>124</v>
      </c>
      <c r="D169" s="197" t="s">
        <v>248</v>
      </c>
      <c r="E169" s="184">
        <v>0</v>
      </c>
      <c r="F169" s="209">
        <v>0</v>
      </c>
      <c r="G169" s="209">
        <v>0</v>
      </c>
      <c r="H169" s="184">
        <v>0</v>
      </c>
      <c r="I169" s="184">
        <v>0</v>
      </c>
      <c r="J169" s="184">
        <v>151</v>
      </c>
      <c r="K169" s="31" t="str">
        <f>IF(F169&gt;Data!$K$9,"National Record","-")</f>
        <v>-</v>
      </c>
      <c r="L169" s="31" t="str">
        <f>IF(F169&gt;Data!$M$9,"World Record","-")</f>
        <v>-</v>
      </c>
    </row>
    <row r="170" spans="1:12" ht="16.5" thickBot="1">
      <c r="A170" s="55">
        <v>167</v>
      </c>
      <c r="B170" s="179">
        <v>147</v>
      </c>
      <c r="C170" s="180">
        <v>129</v>
      </c>
      <c r="D170" s="198" t="s">
        <v>489</v>
      </c>
      <c r="E170" s="181">
        <v>0</v>
      </c>
      <c r="F170" s="209">
        <v>0</v>
      </c>
      <c r="G170" s="209">
        <v>0</v>
      </c>
      <c r="H170" s="181">
        <v>0</v>
      </c>
      <c r="I170" s="181">
        <v>0</v>
      </c>
      <c r="J170" s="181">
        <v>146</v>
      </c>
      <c r="K170" s="31" t="str">
        <f>IF(F170&gt;Data!$K$9,"National Record","-")</f>
        <v>-</v>
      </c>
      <c r="L170" s="31" t="str">
        <f>IF(F170&gt;Data!$M$9,"World Record","-")</f>
        <v>-</v>
      </c>
    </row>
    <row r="171" spans="1:12" ht="16.5" thickBot="1">
      <c r="A171" s="55">
        <v>168</v>
      </c>
      <c r="B171" s="182">
        <v>147</v>
      </c>
      <c r="C171" s="183">
        <v>133</v>
      </c>
      <c r="D171" s="197" t="s">
        <v>246</v>
      </c>
      <c r="E171" s="184">
        <v>0</v>
      </c>
      <c r="F171" s="209">
        <v>0</v>
      </c>
      <c r="G171" s="209">
        <v>0</v>
      </c>
      <c r="H171" s="184">
        <v>0</v>
      </c>
      <c r="I171" s="184">
        <v>0</v>
      </c>
      <c r="J171" s="184">
        <v>139</v>
      </c>
      <c r="K171" s="31" t="str">
        <f>IF(F171&gt;Data!$K$9,"National Record","-")</f>
        <v>-</v>
      </c>
      <c r="L171" s="31" t="str">
        <f>IF(F171&gt;Data!$M$9,"World Record","-")</f>
        <v>-</v>
      </c>
    </row>
    <row r="172" spans="1:12" ht="16.5" thickBot="1">
      <c r="A172" s="55">
        <v>169</v>
      </c>
      <c r="B172" s="179">
        <v>147</v>
      </c>
      <c r="C172" s="180">
        <v>134</v>
      </c>
      <c r="D172" s="198" t="s">
        <v>370</v>
      </c>
      <c r="E172" s="181">
        <v>0</v>
      </c>
      <c r="F172" s="209">
        <v>0</v>
      </c>
      <c r="G172" s="209">
        <v>0</v>
      </c>
      <c r="H172" s="181">
        <v>0</v>
      </c>
      <c r="I172" s="181">
        <v>0</v>
      </c>
      <c r="J172" s="181">
        <v>138</v>
      </c>
      <c r="K172" s="31" t="str">
        <f>IF(F172&gt;Data!$K$9,"National Record","-")</f>
        <v>-</v>
      </c>
      <c r="L172" s="31" t="str">
        <f>IF(F172&gt;Data!$M$9,"World Record","-")</f>
        <v>-</v>
      </c>
    </row>
    <row r="173" spans="1:12" ht="16.5" thickBot="1">
      <c r="A173" s="55">
        <v>170</v>
      </c>
      <c r="B173" s="182">
        <v>147</v>
      </c>
      <c r="C173" s="183">
        <v>135</v>
      </c>
      <c r="D173" s="197" t="s">
        <v>333</v>
      </c>
      <c r="E173" s="184">
        <v>0</v>
      </c>
      <c r="F173" s="209">
        <v>0</v>
      </c>
      <c r="G173" s="209">
        <v>0</v>
      </c>
      <c r="H173" s="184">
        <v>0</v>
      </c>
      <c r="I173" s="184">
        <v>0</v>
      </c>
      <c r="J173" s="184">
        <v>137</v>
      </c>
      <c r="K173" s="31" t="str">
        <f>IF(F173&gt;Data!$K$9,"National Record","-")</f>
        <v>-</v>
      </c>
      <c r="L173" s="31" t="str">
        <f>IF(F173&gt;Data!$M$9,"World Record","-")</f>
        <v>-</v>
      </c>
    </row>
    <row r="174" spans="1:12" ht="16.5" thickBot="1">
      <c r="A174" s="55">
        <v>171</v>
      </c>
      <c r="B174" s="179">
        <v>147</v>
      </c>
      <c r="C174" s="180">
        <v>137</v>
      </c>
      <c r="D174" s="198" t="s">
        <v>453</v>
      </c>
      <c r="E174" s="181">
        <v>0</v>
      </c>
      <c r="F174" s="209">
        <v>0</v>
      </c>
      <c r="G174" s="209">
        <v>0</v>
      </c>
      <c r="H174" s="181">
        <v>0</v>
      </c>
      <c r="I174" s="181">
        <v>0</v>
      </c>
      <c r="J174" s="181">
        <v>133</v>
      </c>
      <c r="K174" s="31" t="str">
        <f>IF(F174&gt;Data!$K$9,"National Record","-")</f>
        <v>-</v>
      </c>
      <c r="L174" s="31" t="str">
        <f>IF(F174&gt;Data!$M$9,"World Record","-")</f>
        <v>-</v>
      </c>
    </row>
    <row r="175" spans="1:12" ht="16.5" thickBot="1">
      <c r="A175" s="55">
        <v>172</v>
      </c>
      <c r="B175" s="182">
        <v>147</v>
      </c>
      <c r="C175" s="183">
        <v>137</v>
      </c>
      <c r="D175" s="197" t="s">
        <v>180</v>
      </c>
      <c r="E175" s="184">
        <v>0</v>
      </c>
      <c r="F175" s="209">
        <v>0</v>
      </c>
      <c r="G175" s="209">
        <v>0</v>
      </c>
      <c r="H175" s="184">
        <v>0</v>
      </c>
      <c r="I175" s="184">
        <v>0</v>
      </c>
      <c r="J175" s="184">
        <v>133</v>
      </c>
      <c r="K175" s="31" t="str">
        <f>IF(F175&gt;Data!$K$9,"National Record","-")</f>
        <v>-</v>
      </c>
      <c r="L175" s="31" t="str">
        <f>IF(F175&gt;Data!$M$9,"World Record","-")</f>
        <v>-</v>
      </c>
    </row>
    <row r="176" spans="1:12" ht="16.5" thickBot="1">
      <c r="A176" s="55">
        <v>173</v>
      </c>
      <c r="B176" s="179">
        <v>147</v>
      </c>
      <c r="C176" s="180">
        <v>139</v>
      </c>
      <c r="D176" s="198" t="s">
        <v>294</v>
      </c>
      <c r="E176" s="181">
        <v>0</v>
      </c>
      <c r="F176" s="209">
        <v>0</v>
      </c>
      <c r="G176" s="209">
        <v>0</v>
      </c>
      <c r="H176" s="181">
        <v>0</v>
      </c>
      <c r="I176" s="181">
        <v>0</v>
      </c>
      <c r="J176" s="181">
        <v>132</v>
      </c>
      <c r="K176" s="31" t="str">
        <f>IF(F176&gt;Data!$K$9,"National Record","-")</f>
        <v>-</v>
      </c>
      <c r="L176" s="31" t="str">
        <f>IF(F176&gt;Data!$M$9,"World Record","-")</f>
        <v>-</v>
      </c>
    </row>
    <row r="177" spans="1:12" ht="16.5" thickBot="1">
      <c r="A177" s="55">
        <v>174</v>
      </c>
      <c r="B177" s="182">
        <v>147</v>
      </c>
      <c r="C177" s="183">
        <v>140</v>
      </c>
      <c r="D177" s="197" t="s">
        <v>202</v>
      </c>
      <c r="E177" s="184">
        <v>0</v>
      </c>
      <c r="F177" s="209">
        <v>0</v>
      </c>
      <c r="G177" s="209">
        <v>0</v>
      </c>
      <c r="H177" s="184">
        <v>0</v>
      </c>
      <c r="I177" s="184">
        <v>0</v>
      </c>
      <c r="J177" s="184">
        <v>131</v>
      </c>
      <c r="K177" s="31" t="str">
        <f>IF(F177&gt;Data!$K$9,"National Record","-")</f>
        <v>-</v>
      </c>
      <c r="L177" s="31" t="str">
        <f>IF(F177&gt;Data!$M$9,"World Record","-")</f>
        <v>-</v>
      </c>
    </row>
    <row r="178" spans="1:12" ht="16.5" thickBot="1">
      <c r="A178" s="55">
        <v>175</v>
      </c>
      <c r="B178" s="179">
        <v>147</v>
      </c>
      <c r="C178" s="180">
        <v>140</v>
      </c>
      <c r="D178" s="198" t="s">
        <v>464</v>
      </c>
      <c r="E178" s="181">
        <v>0</v>
      </c>
      <c r="F178" s="209">
        <v>0</v>
      </c>
      <c r="G178" s="209">
        <v>0</v>
      </c>
      <c r="H178" s="181">
        <v>0</v>
      </c>
      <c r="I178" s="181">
        <v>0</v>
      </c>
      <c r="J178" s="181">
        <v>131</v>
      </c>
      <c r="K178" s="31" t="str">
        <f>IF(F178&gt;Data!$K$9,"National Record","-")</f>
        <v>-</v>
      </c>
      <c r="L178" s="31" t="str">
        <f>IF(F178&gt;Data!$M$9,"World Record","-")</f>
        <v>-</v>
      </c>
    </row>
    <row r="179" spans="1:12" ht="16.5" thickBot="1">
      <c r="A179" s="55">
        <v>176</v>
      </c>
      <c r="B179" s="182">
        <v>147</v>
      </c>
      <c r="C179" s="183">
        <v>140</v>
      </c>
      <c r="D179" s="197" t="s">
        <v>174</v>
      </c>
      <c r="E179" s="184">
        <v>0</v>
      </c>
      <c r="F179" s="209">
        <v>0</v>
      </c>
      <c r="G179" s="209">
        <v>0</v>
      </c>
      <c r="H179" s="184">
        <v>0</v>
      </c>
      <c r="I179" s="184">
        <v>0</v>
      </c>
      <c r="J179" s="184">
        <v>131</v>
      </c>
      <c r="K179" s="31" t="str">
        <f>IF(F179&gt;Data!$K$9,"National Record","-")</f>
        <v>-</v>
      </c>
      <c r="L179" s="31" t="str">
        <f>IF(F179&gt;Data!$M$9,"World Record","-")</f>
        <v>-</v>
      </c>
    </row>
    <row r="180" spans="1:12" ht="16.5" thickBot="1">
      <c r="A180" s="55">
        <v>177</v>
      </c>
      <c r="B180" s="179">
        <v>147</v>
      </c>
      <c r="C180" s="180">
        <v>145</v>
      </c>
      <c r="D180" s="198" t="s">
        <v>506</v>
      </c>
      <c r="E180" s="181">
        <v>0</v>
      </c>
      <c r="F180" s="209">
        <v>0</v>
      </c>
      <c r="G180" s="209">
        <v>0</v>
      </c>
      <c r="H180" s="181">
        <v>0</v>
      </c>
      <c r="I180" s="181">
        <v>0</v>
      </c>
      <c r="J180" s="181">
        <v>127</v>
      </c>
      <c r="K180" s="31" t="str">
        <f>IF(F180&gt;Data!$K$9,"National Record","-")</f>
        <v>-</v>
      </c>
      <c r="L180" s="31" t="str">
        <f>IF(F180&gt;Data!$M$9,"World Record","-")</f>
        <v>-</v>
      </c>
    </row>
    <row r="181" spans="1:12" ht="16.5" thickBot="1">
      <c r="A181" s="55">
        <v>178</v>
      </c>
      <c r="B181" s="182">
        <v>147</v>
      </c>
      <c r="C181" s="183">
        <v>148</v>
      </c>
      <c r="D181" s="197" t="s">
        <v>410</v>
      </c>
      <c r="E181" s="184">
        <v>0</v>
      </c>
      <c r="F181" s="209">
        <v>0</v>
      </c>
      <c r="G181" s="209">
        <v>0</v>
      </c>
      <c r="H181" s="184">
        <v>0</v>
      </c>
      <c r="I181" s="184">
        <v>0</v>
      </c>
      <c r="J181" s="184">
        <v>122</v>
      </c>
      <c r="K181" s="31" t="str">
        <f>IF(F181&gt;Data!$K$9,"National Record","-")</f>
        <v>-</v>
      </c>
      <c r="L181" s="31" t="str">
        <f>IF(F181&gt;Data!$M$9,"World Record","-")</f>
        <v>-</v>
      </c>
    </row>
    <row r="182" spans="1:12" ht="16.5" thickBot="1">
      <c r="A182" s="55">
        <v>179</v>
      </c>
      <c r="B182" s="179">
        <v>147</v>
      </c>
      <c r="C182" s="180">
        <v>149</v>
      </c>
      <c r="D182" s="198" t="s">
        <v>324</v>
      </c>
      <c r="E182" s="181">
        <v>0</v>
      </c>
      <c r="F182" s="209">
        <v>0</v>
      </c>
      <c r="G182" s="209">
        <v>0</v>
      </c>
      <c r="H182" s="181">
        <v>0</v>
      </c>
      <c r="I182" s="181">
        <v>0</v>
      </c>
      <c r="J182" s="181">
        <v>121</v>
      </c>
      <c r="K182" s="31" t="str">
        <f>IF(F182&gt;Data!$K$9,"National Record","-")</f>
        <v>-</v>
      </c>
      <c r="L182" s="31" t="str">
        <f>IF(F182&gt;Data!$M$9,"World Record","-")</f>
        <v>-</v>
      </c>
    </row>
    <row r="183" spans="1:12" ht="16.5" thickBot="1">
      <c r="A183" s="55">
        <v>180</v>
      </c>
      <c r="B183" s="182">
        <v>147</v>
      </c>
      <c r="C183" s="183">
        <v>150</v>
      </c>
      <c r="D183" s="197" t="s">
        <v>326</v>
      </c>
      <c r="E183" s="184">
        <v>0</v>
      </c>
      <c r="F183" s="209">
        <v>0</v>
      </c>
      <c r="G183" s="209">
        <v>0</v>
      </c>
      <c r="H183" s="184">
        <v>0</v>
      </c>
      <c r="I183" s="184">
        <v>0</v>
      </c>
      <c r="J183" s="184">
        <v>120</v>
      </c>
      <c r="K183" s="31" t="str">
        <f>IF(F183&gt;Data!$K$9,"National Record","-")</f>
        <v>-</v>
      </c>
      <c r="L183" s="31" t="str">
        <f>IF(F183&gt;Data!$M$9,"World Record","-")</f>
        <v>-</v>
      </c>
    </row>
    <row r="184" spans="1:12" ht="16.5" thickBot="1">
      <c r="A184" s="55">
        <v>181</v>
      </c>
      <c r="B184" s="179">
        <v>147</v>
      </c>
      <c r="C184" s="180">
        <v>152</v>
      </c>
      <c r="D184" s="198" t="s">
        <v>242</v>
      </c>
      <c r="E184" s="181">
        <v>0</v>
      </c>
      <c r="F184" s="209">
        <v>0</v>
      </c>
      <c r="G184" s="209">
        <v>0</v>
      </c>
      <c r="H184" s="181">
        <v>0</v>
      </c>
      <c r="I184" s="181">
        <v>0</v>
      </c>
      <c r="J184" s="181">
        <v>117</v>
      </c>
      <c r="K184" s="31" t="str">
        <f>IF(F184&gt;Data!$K$9,"National Record","-")</f>
        <v>-</v>
      </c>
      <c r="L184" s="31" t="str">
        <f>IF(F184&gt;Data!$M$9,"World Record","-")</f>
        <v>-</v>
      </c>
    </row>
    <row r="185" spans="1:12" ht="16.5" thickBot="1">
      <c r="A185" s="55">
        <v>182</v>
      </c>
      <c r="B185" s="182">
        <v>147</v>
      </c>
      <c r="C185" s="183">
        <v>153</v>
      </c>
      <c r="D185" s="197" t="s">
        <v>429</v>
      </c>
      <c r="E185" s="184">
        <v>0</v>
      </c>
      <c r="F185" s="209">
        <v>0</v>
      </c>
      <c r="G185" s="209">
        <v>0</v>
      </c>
      <c r="H185" s="184">
        <v>0</v>
      </c>
      <c r="I185" s="184">
        <v>0</v>
      </c>
      <c r="J185" s="184">
        <v>116</v>
      </c>
      <c r="K185" s="31" t="str">
        <f>IF(F185&gt;Data!$K$9,"National Record","-")</f>
        <v>-</v>
      </c>
      <c r="L185" s="31" t="str">
        <f>IF(F185&gt;Data!$M$9,"World Record","-")</f>
        <v>-</v>
      </c>
    </row>
    <row r="186" spans="1:12" ht="16.5" thickBot="1">
      <c r="A186" s="55">
        <v>183</v>
      </c>
      <c r="B186" s="179">
        <v>147</v>
      </c>
      <c r="C186" s="180">
        <v>154</v>
      </c>
      <c r="D186" s="198" t="s">
        <v>230</v>
      </c>
      <c r="E186" s="181">
        <v>0</v>
      </c>
      <c r="F186" s="209">
        <v>0</v>
      </c>
      <c r="G186" s="209">
        <v>0</v>
      </c>
      <c r="H186" s="181">
        <v>0</v>
      </c>
      <c r="I186" s="181">
        <v>0</v>
      </c>
      <c r="J186" s="181">
        <v>115</v>
      </c>
      <c r="K186" s="31" t="str">
        <f>IF(F186&gt;Data!$K$9,"National Record","-")</f>
        <v>-</v>
      </c>
      <c r="L186" s="31" t="str">
        <f>IF(F186&gt;Data!$M$9,"World Record","-")</f>
        <v>-</v>
      </c>
    </row>
    <row r="187" spans="1:12" ht="16.5" thickBot="1">
      <c r="A187" s="55">
        <v>184</v>
      </c>
      <c r="B187" s="182">
        <v>147</v>
      </c>
      <c r="C187" s="183">
        <v>155</v>
      </c>
      <c r="D187" s="197" t="s">
        <v>170</v>
      </c>
      <c r="E187" s="184">
        <v>0</v>
      </c>
      <c r="F187" s="209">
        <v>0</v>
      </c>
      <c r="G187" s="209">
        <v>0</v>
      </c>
      <c r="H187" s="184">
        <v>0</v>
      </c>
      <c r="I187" s="184">
        <v>0</v>
      </c>
      <c r="J187" s="184">
        <v>114</v>
      </c>
      <c r="K187" s="31" t="str">
        <f>IF(F187&gt;Data!$K$9,"National Record","-")</f>
        <v>-</v>
      </c>
      <c r="L187" s="31" t="str">
        <f>IF(F187&gt;Data!$M$9,"World Record","-")</f>
        <v>-</v>
      </c>
    </row>
    <row r="188" spans="1:12" ht="16.5" thickBot="1">
      <c r="A188" s="55">
        <v>185</v>
      </c>
      <c r="B188" s="179">
        <v>147</v>
      </c>
      <c r="C188" s="180">
        <v>156</v>
      </c>
      <c r="D188" s="198" t="s">
        <v>203</v>
      </c>
      <c r="E188" s="181">
        <v>0</v>
      </c>
      <c r="F188" s="209">
        <v>0</v>
      </c>
      <c r="G188" s="209">
        <v>0</v>
      </c>
      <c r="H188" s="181">
        <v>0</v>
      </c>
      <c r="I188" s="181">
        <v>0</v>
      </c>
      <c r="J188" s="181">
        <v>113</v>
      </c>
      <c r="K188" s="31" t="str">
        <f>IF(F188&gt;Data!$K$9,"National Record","-")</f>
        <v>-</v>
      </c>
      <c r="L188" s="31" t="str">
        <f>IF(F188&gt;Data!$M$9,"World Record","-")</f>
        <v>-</v>
      </c>
    </row>
    <row r="189" spans="1:12" ht="16.5" thickBot="1">
      <c r="A189" s="55">
        <v>186</v>
      </c>
      <c r="B189" s="182">
        <v>147</v>
      </c>
      <c r="C189" s="183">
        <v>158</v>
      </c>
      <c r="D189" s="197" t="s">
        <v>500</v>
      </c>
      <c r="E189" s="184">
        <v>0</v>
      </c>
      <c r="F189" s="209">
        <v>0</v>
      </c>
      <c r="G189" s="209">
        <v>0</v>
      </c>
      <c r="H189" s="184">
        <v>0</v>
      </c>
      <c r="I189" s="184">
        <v>0</v>
      </c>
      <c r="J189" s="184">
        <v>111</v>
      </c>
      <c r="K189" s="31" t="str">
        <f>IF(F189&gt;Data!$K$9,"National Record","-")</f>
        <v>-</v>
      </c>
      <c r="L189" s="31" t="str">
        <f>IF(F189&gt;Data!$M$9,"World Record","-")</f>
        <v>-</v>
      </c>
    </row>
    <row r="190" spans="1:12" ht="16.5" thickBot="1">
      <c r="A190" s="55">
        <v>187</v>
      </c>
      <c r="B190" s="179">
        <v>147</v>
      </c>
      <c r="C190" s="180">
        <v>159</v>
      </c>
      <c r="D190" s="198" t="s">
        <v>466</v>
      </c>
      <c r="E190" s="181">
        <v>0</v>
      </c>
      <c r="F190" s="209">
        <v>0</v>
      </c>
      <c r="G190" s="209">
        <v>0</v>
      </c>
      <c r="H190" s="181">
        <v>0</v>
      </c>
      <c r="I190" s="181">
        <v>0</v>
      </c>
      <c r="J190" s="181">
        <v>109</v>
      </c>
      <c r="K190" s="31" t="str">
        <f>IF(F190&gt;Data!$K$9,"National Record","-")</f>
        <v>-</v>
      </c>
      <c r="L190" s="31" t="str">
        <f>IF(F190&gt;Data!$M$9,"World Record","-")</f>
        <v>-</v>
      </c>
    </row>
    <row r="191" spans="1:12" ht="16.5" thickBot="1">
      <c r="A191" s="55">
        <v>188</v>
      </c>
      <c r="B191" s="182">
        <v>147</v>
      </c>
      <c r="C191" s="183">
        <v>161</v>
      </c>
      <c r="D191" s="197" t="s">
        <v>191</v>
      </c>
      <c r="E191" s="184">
        <v>0</v>
      </c>
      <c r="F191" s="209">
        <v>0</v>
      </c>
      <c r="G191" s="209">
        <v>0</v>
      </c>
      <c r="H191" s="184">
        <v>0</v>
      </c>
      <c r="I191" s="184">
        <v>0</v>
      </c>
      <c r="J191" s="184">
        <v>108</v>
      </c>
      <c r="K191" s="31" t="str">
        <f>IF(F191&gt;Data!$K$9,"National Record","-")</f>
        <v>-</v>
      </c>
      <c r="L191" s="31" t="str">
        <f>IF(F191&gt;Data!$M$9,"World Record","-")</f>
        <v>-</v>
      </c>
    </row>
    <row r="192" spans="1:12" ht="16.5" thickBot="1">
      <c r="A192" s="55">
        <v>189</v>
      </c>
      <c r="B192" s="179">
        <v>147</v>
      </c>
      <c r="C192" s="180">
        <v>165</v>
      </c>
      <c r="D192" s="198" t="s">
        <v>183</v>
      </c>
      <c r="E192" s="181">
        <v>0</v>
      </c>
      <c r="F192" s="209">
        <v>0</v>
      </c>
      <c r="G192" s="209">
        <v>0</v>
      </c>
      <c r="H192" s="181">
        <v>0</v>
      </c>
      <c r="I192" s="181">
        <v>0</v>
      </c>
      <c r="J192" s="181">
        <v>99</v>
      </c>
      <c r="K192" s="31" t="str">
        <f>IF(F192&gt;Data!$K$9,"National Record","-")</f>
        <v>-</v>
      </c>
      <c r="L192" s="31" t="str">
        <f>IF(F192&gt;Data!$M$9,"World Record","-")</f>
        <v>-</v>
      </c>
    </row>
    <row r="193" spans="1:12" ht="16.5" thickBot="1">
      <c r="A193" s="55">
        <v>190</v>
      </c>
      <c r="B193" s="182">
        <v>147</v>
      </c>
      <c r="C193" s="183">
        <v>165</v>
      </c>
      <c r="D193" s="197" t="s">
        <v>337</v>
      </c>
      <c r="E193" s="184">
        <v>0</v>
      </c>
      <c r="F193" s="209">
        <v>0</v>
      </c>
      <c r="G193" s="209">
        <v>0</v>
      </c>
      <c r="H193" s="184">
        <v>0</v>
      </c>
      <c r="I193" s="184">
        <v>0</v>
      </c>
      <c r="J193" s="184">
        <v>99</v>
      </c>
      <c r="K193" s="31" t="str">
        <f>IF(F193&gt;Data!$K$9,"National Record","-")</f>
        <v>-</v>
      </c>
      <c r="L193" s="31" t="str">
        <f>IF(F193&gt;Data!$M$9,"World Record","-")</f>
        <v>-</v>
      </c>
    </row>
    <row r="194" spans="1:12" ht="16.5" thickBot="1">
      <c r="A194" s="55">
        <v>191</v>
      </c>
      <c r="B194" s="179">
        <v>147</v>
      </c>
      <c r="C194" s="180">
        <v>168</v>
      </c>
      <c r="D194" s="198" t="s">
        <v>463</v>
      </c>
      <c r="E194" s="181">
        <v>0</v>
      </c>
      <c r="F194" s="209">
        <v>0</v>
      </c>
      <c r="G194" s="209">
        <v>0</v>
      </c>
      <c r="H194" s="181">
        <v>0</v>
      </c>
      <c r="I194" s="181">
        <v>0</v>
      </c>
      <c r="J194" s="181">
        <v>95</v>
      </c>
      <c r="K194" s="31" t="str">
        <f>IF(F194&gt;Data!$K$9,"National Record","-")</f>
        <v>-</v>
      </c>
      <c r="L194" s="31" t="str">
        <f>IF(F194&gt;Data!$M$9,"World Record","-")</f>
        <v>-</v>
      </c>
    </row>
    <row r="195" spans="1:12" ht="16.5" thickBot="1">
      <c r="A195" s="55">
        <v>192</v>
      </c>
      <c r="B195" s="182">
        <v>147</v>
      </c>
      <c r="C195" s="183">
        <v>170</v>
      </c>
      <c r="D195" s="197" t="s">
        <v>195</v>
      </c>
      <c r="E195" s="184">
        <v>0</v>
      </c>
      <c r="F195" s="209">
        <v>0</v>
      </c>
      <c r="G195" s="209">
        <v>0</v>
      </c>
      <c r="H195" s="184">
        <v>0</v>
      </c>
      <c r="I195" s="184">
        <v>0</v>
      </c>
      <c r="J195" s="184">
        <v>92</v>
      </c>
      <c r="K195" s="31" t="str">
        <f>IF(F195&gt;Data!$K$9,"National Record","-")</f>
        <v>-</v>
      </c>
      <c r="L195" s="31" t="str">
        <f>IF(F195&gt;Data!$M$9,"World Record","-")</f>
        <v>-</v>
      </c>
    </row>
    <row r="196" spans="1:12" ht="16.5" thickBot="1">
      <c r="A196" s="55">
        <v>193</v>
      </c>
      <c r="B196" s="179">
        <v>147</v>
      </c>
      <c r="C196" s="180">
        <v>170</v>
      </c>
      <c r="D196" s="198" t="s">
        <v>472</v>
      </c>
      <c r="E196" s="181">
        <v>0</v>
      </c>
      <c r="F196" s="209">
        <v>0</v>
      </c>
      <c r="G196" s="209">
        <v>0</v>
      </c>
      <c r="H196" s="181">
        <v>0</v>
      </c>
      <c r="I196" s="181">
        <v>0</v>
      </c>
      <c r="J196" s="181">
        <v>92</v>
      </c>
      <c r="K196" s="31" t="str">
        <f>IF(F196&gt;Data!$K$9,"National Record","-")</f>
        <v>-</v>
      </c>
      <c r="L196" s="31" t="str">
        <f>IF(F196&gt;Data!$M$9,"World Record","-")</f>
        <v>-</v>
      </c>
    </row>
    <row r="197" spans="1:12" ht="16.5" thickBot="1">
      <c r="A197" s="55">
        <v>194</v>
      </c>
      <c r="B197" s="182">
        <v>147</v>
      </c>
      <c r="C197" s="183">
        <v>170</v>
      </c>
      <c r="D197" s="197" t="s">
        <v>255</v>
      </c>
      <c r="E197" s="184">
        <v>0</v>
      </c>
      <c r="F197" s="209">
        <v>0</v>
      </c>
      <c r="G197" s="209">
        <v>0</v>
      </c>
      <c r="H197" s="184">
        <v>0</v>
      </c>
      <c r="I197" s="184">
        <v>0</v>
      </c>
      <c r="J197" s="184">
        <v>92</v>
      </c>
      <c r="K197" s="31" t="str">
        <f>IF(F197&gt;Data!$K$9,"National Record","-")</f>
        <v>-</v>
      </c>
      <c r="L197" s="31" t="str">
        <f>IF(F197&gt;Data!$M$9,"World Record","-")</f>
        <v>-</v>
      </c>
    </row>
    <row r="198" spans="1:12" ht="16.5" thickBot="1">
      <c r="A198" s="55">
        <v>195</v>
      </c>
      <c r="B198" s="179">
        <v>147</v>
      </c>
      <c r="C198" s="180">
        <v>173</v>
      </c>
      <c r="D198" s="198" t="s">
        <v>257</v>
      </c>
      <c r="E198" s="181">
        <v>0</v>
      </c>
      <c r="F198" s="209">
        <v>0</v>
      </c>
      <c r="G198" s="209">
        <v>0</v>
      </c>
      <c r="H198" s="181">
        <v>0</v>
      </c>
      <c r="I198" s="181">
        <v>0</v>
      </c>
      <c r="J198" s="181">
        <v>91</v>
      </c>
      <c r="K198" s="31" t="str">
        <f>IF(F198&gt;Data!$K$9,"National Record","-")</f>
        <v>-</v>
      </c>
      <c r="L198" s="31" t="str">
        <f>IF(F198&gt;Data!$M$9,"World Record","-")</f>
        <v>-</v>
      </c>
    </row>
    <row r="199" spans="1:12" ht="16.5" thickBot="1">
      <c r="A199" s="55">
        <v>196</v>
      </c>
      <c r="B199" s="182">
        <v>147</v>
      </c>
      <c r="C199" s="183">
        <v>175</v>
      </c>
      <c r="D199" s="197" t="s">
        <v>299</v>
      </c>
      <c r="E199" s="184">
        <v>0</v>
      </c>
      <c r="F199" s="209">
        <v>0</v>
      </c>
      <c r="G199" s="209">
        <v>0</v>
      </c>
      <c r="H199" s="184">
        <v>0</v>
      </c>
      <c r="I199" s="184">
        <v>0</v>
      </c>
      <c r="J199" s="184">
        <v>87</v>
      </c>
      <c r="K199" s="31" t="str">
        <f>IF(F199&gt;Data!$K$9,"National Record","-")</f>
        <v>-</v>
      </c>
      <c r="L199" s="31" t="str">
        <f>IF(F199&gt;Data!$M$9,"World Record","-")</f>
        <v>-</v>
      </c>
    </row>
    <row r="200" spans="1:12" ht="16.5" thickBot="1">
      <c r="A200" s="55">
        <v>197</v>
      </c>
      <c r="B200" s="179">
        <v>147</v>
      </c>
      <c r="C200" s="180">
        <v>175</v>
      </c>
      <c r="D200" s="198" t="s">
        <v>223</v>
      </c>
      <c r="E200" s="181">
        <v>0</v>
      </c>
      <c r="F200" s="209">
        <v>0</v>
      </c>
      <c r="G200" s="209">
        <v>0</v>
      </c>
      <c r="H200" s="181">
        <v>0</v>
      </c>
      <c r="I200" s="181">
        <v>0</v>
      </c>
      <c r="J200" s="181">
        <v>87</v>
      </c>
      <c r="K200" s="31" t="str">
        <f>IF(F200&gt;Data!$K$9,"National Record","-")</f>
        <v>-</v>
      </c>
      <c r="L200" s="31" t="str">
        <f>IF(F200&gt;Data!$M$9,"World Record","-")</f>
        <v>-</v>
      </c>
    </row>
    <row r="201" spans="1:12" ht="16.5" thickBot="1">
      <c r="A201" s="55">
        <v>198</v>
      </c>
      <c r="B201" s="182">
        <v>147</v>
      </c>
      <c r="C201" s="183">
        <v>177</v>
      </c>
      <c r="D201" s="197" t="s">
        <v>278</v>
      </c>
      <c r="E201" s="184">
        <v>0</v>
      </c>
      <c r="F201" s="209">
        <v>0</v>
      </c>
      <c r="G201" s="209">
        <v>0</v>
      </c>
      <c r="H201" s="184">
        <v>0</v>
      </c>
      <c r="I201" s="184">
        <v>0</v>
      </c>
      <c r="J201" s="184">
        <v>83</v>
      </c>
      <c r="K201" s="31" t="str">
        <f>IF(F201&gt;Data!$K$9,"National Record","-")</f>
        <v>-</v>
      </c>
      <c r="L201" s="31" t="str">
        <f>IF(F201&gt;Data!$M$9,"World Record","-")</f>
        <v>-</v>
      </c>
    </row>
    <row r="202" spans="1:12" ht="16.5" thickBot="1">
      <c r="A202" s="55">
        <v>199</v>
      </c>
      <c r="B202" s="179">
        <v>147</v>
      </c>
      <c r="C202" s="180">
        <v>178</v>
      </c>
      <c r="D202" s="198" t="s">
        <v>445</v>
      </c>
      <c r="E202" s="181">
        <v>0</v>
      </c>
      <c r="F202" s="209">
        <v>0</v>
      </c>
      <c r="G202" s="209">
        <v>0</v>
      </c>
      <c r="H202" s="181">
        <v>0</v>
      </c>
      <c r="I202" s="181">
        <v>0</v>
      </c>
      <c r="J202" s="181">
        <v>82</v>
      </c>
      <c r="K202" s="31" t="str">
        <f>IF(F202&gt;Data!$K$9,"National Record","-")</f>
        <v>-</v>
      </c>
      <c r="L202" s="31" t="str">
        <f>IF(F202&gt;Data!$M$9,"World Record","-")</f>
        <v>-</v>
      </c>
    </row>
    <row r="203" spans="1:12" ht="16.5" thickBot="1">
      <c r="A203" s="55">
        <v>200</v>
      </c>
      <c r="B203" s="182">
        <v>147</v>
      </c>
      <c r="C203" s="183">
        <v>179</v>
      </c>
      <c r="D203" s="197" t="s">
        <v>312</v>
      </c>
      <c r="E203" s="184">
        <v>0</v>
      </c>
      <c r="F203" s="209">
        <v>0</v>
      </c>
      <c r="G203" s="209">
        <v>0</v>
      </c>
      <c r="H203" s="184">
        <v>0</v>
      </c>
      <c r="I203" s="184">
        <v>0</v>
      </c>
      <c r="J203" s="184">
        <v>81</v>
      </c>
      <c r="K203" s="31" t="str">
        <f>IF(F203&gt;Data!$K$9,"National Record","-")</f>
        <v>-</v>
      </c>
      <c r="L203" s="31" t="str">
        <f>IF(F203&gt;Data!$M$9,"World Record","-")</f>
        <v>-</v>
      </c>
    </row>
    <row r="204" spans="1:12" ht="16.5" thickBot="1">
      <c r="A204" s="55">
        <v>201</v>
      </c>
      <c r="B204" s="179">
        <v>147</v>
      </c>
      <c r="C204" s="180">
        <v>183</v>
      </c>
      <c r="D204" s="198" t="s">
        <v>389</v>
      </c>
      <c r="E204" s="181">
        <v>0</v>
      </c>
      <c r="F204" s="209">
        <v>0</v>
      </c>
      <c r="G204" s="209">
        <v>0</v>
      </c>
      <c r="H204" s="181">
        <v>0</v>
      </c>
      <c r="I204" s="181">
        <v>0</v>
      </c>
      <c r="J204" s="181">
        <v>75</v>
      </c>
      <c r="K204" s="31" t="str">
        <f>IF(F204&gt;Data!$K$9,"National Record","-")</f>
        <v>-</v>
      </c>
      <c r="L204" s="31" t="str">
        <f>IF(F204&gt;Data!$M$9,"World Record","-")</f>
        <v>-</v>
      </c>
    </row>
    <row r="205" spans="1:12" ht="16.5" thickBot="1">
      <c r="A205" s="55">
        <v>202</v>
      </c>
      <c r="B205" s="182">
        <v>147</v>
      </c>
      <c r="C205" s="183">
        <v>184</v>
      </c>
      <c r="D205" s="197" t="s">
        <v>422</v>
      </c>
      <c r="E205" s="184">
        <v>0</v>
      </c>
      <c r="F205" s="209">
        <v>0</v>
      </c>
      <c r="G205" s="209">
        <v>0</v>
      </c>
      <c r="H205" s="184">
        <v>0</v>
      </c>
      <c r="I205" s="184">
        <v>0</v>
      </c>
      <c r="J205" s="184">
        <v>74</v>
      </c>
      <c r="K205" s="31" t="str">
        <f>IF(F205&gt;Data!$K$9,"National Record","-")</f>
        <v>-</v>
      </c>
      <c r="L205" s="31" t="str">
        <f>IF(F205&gt;Data!$M$9,"World Record","-")</f>
        <v>-</v>
      </c>
    </row>
    <row r="206" spans="1:12" ht="16.5" thickBot="1">
      <c r="A206" s="55">
        <v>203</v>
      </c>
      <c r="B206" s="179">
        <v>147</v>
      </c>
      <c r="C206" s="180">
        <v>184</v>
      </c>
      <c r="D206" s="198" t="s">
        <v>443</v>
      </c>
      <c r="E206" s="181">
        <v>0</v>
      </c>
      <c r="F206" s="209">
        <v>0</v>
      </c>
      <c r="G206" s="209">
        <v>0</v>
      </c>
      <c r="H206" s="181">
        <v>0</v>
      </c>
      <c r="I206" s="181">
        <v>0</v>
      </c>
      <c r="J206" s="181">
        <v>74</v>
      </c>
      <c r="K206" s="31" t="str">
        <f>IF(F206&gt;Data!$K$9,"National Record","-")</f>
        <v>-</v>
      </c>
      <c r="L206" s="31" t="str">
        <f>IF(F206&gt;Data!$M$9,"World Record","-")</f>
        <v>-</v>
      </c>
    </row>
    <row r="207" spans="1:12" ht="16.5" thickBot="1">
      <c r="A207" s="55">
        <v>204</v>
      </c>
      <c r="B207" s="182">
        <v>147</v>
      </c>
      <c r="C207" s="183">
        <v>186</v>
      </c>
      <c r="D207" s="197" t="s">
        <v>363</v>
      </c>
      <c r="E207" s="184">
        <v>0</v>
      </c>
      <c r="F207" s="209">
        <v>0</v>
      </c>
      <c r="G207" s="209">
        <v>0</v>
      </c>
      <c r="H207" s="184">
        <v>0</v>
      </c>
      <c r="I207" s="184">
        <v>0</v>
      </c>
      <c r="J207" s="184">
        <v>73</v>
      </c>
      <c r="K207" s="31" t="str">
        <f>IF(F207&gt;Data!$K$9,"National Record","-")</f>
        <v>-</v>
      </c>
      <c r="L207" s="31" t="str">
        <f>IF(F207&gt;Data!$M$9,"World Record","-")</f>
        <v>-</v>
      </c>
    </row>
    <row r="208" spans="1:12" ht="16.5" thickBot="1">
      <c r="A208" s="55">
        <v>205</v>
      </c>
      <c r="B208" s="179">
        <v>147</v>
      </c>
      <c r="C208" s="180">
        <v>188</v>
      </c>
      <c r="D208" s="198" t="s">
        <v>211</v>
      </c>
      <c r="E208" s="181">
        <v>0</v>
      </c>
      <c r="F208" s="209">
        <v>0</v>
      </c>
      <c r="G208" s="209">
        <v>0</v>
      </c>
      <c r="H208" s="181">
        <v>0</v>
      </c>
      <c r="I208" s="181">
        <v>0</v>
      </c>
      <c r="J208" s="181">
        <v>68</v>
      </c>
      <c r="K208" s="31" t="str">
        <f>IF(F208&gt;Data!$K$9,"National Record","-")</f>
        <v>-</v>
      </c>
      <c r="L208" s="31" t="str">
        <f>IF(F208&gt;Data!$M$9,"World Record","-")</f>
        <v>-</v>
      </c>
    </row>
    <row r="209" spans="1:12" ht="16.5" thickBot="1">
      <c r="A209" s="55">
        <v>206</v>
      </c>
      <c r="B209" s="182">
        <v>147</v>
      </c>
      <c r="C209" s="183">
        <v>190</v>
      </c>
      <c r="D209" s="197" t="s">
        <v>455</v>
      </c>
      <c r="E209" s="184">
        <v>0</v>
      </c>
      <c r="F209" s="209">
        <v>0</v>
      </c>
      <c r="G209" s="209">
        <v>0</v>
      </c>
      <c r="H209" s="184">
        <v>0</v>
      </c>
      <c r="I209" s="184">
        <v>0</v>
      </c>
      <c r="J209" s="184">
        <v>66</v>
      </c>
      <c r="K209" s="31" t="str">
        <f>IF(F209&gt;Data!$K$9,"National Record","-")</f>
        <v>-</v>
      </c>
      <c r="L209" s="31" t="str">
        <f>IF(F209&gt;Data!$M$9,"World Record","-")</f>
        <v>-</v>
      </c>
    </row>
    <row r="210" spans="1:12" ht="16.5" thickBot="1">
      <c r="A210" s="55">
        <v>207</v>
      </c>
      <c r="B210" s="179">
        <v>147</v>
      </c>
      <c r="C210" s="180">
        <v>190</v>
      </c>
      <c r="D210" s="198" t="s">
        <v>411</v>
      </c>
      <c r="E210" s="181">
        <v>0</v>
      </c>
      <c r="F210" s="209">
        <v>0</v>
      </c>
      <c r="G210" s="209">
        <v>0</v>
      </c>
      <c r="H210" s="181">
        <v>0</v>
      </c>
      <c r="I210" s="181">
        <v>0</v>
      </c>
      <c r="J210" s="181">
        <v>66</v>
      </c>
      <c r="K210" s="31" t="str">
        <f>IF(F210&gt;Data!$K$9,"National Record","-")</f>
        <v>-</v>
      </c>
      <c r="L210" s="31" t="str">
        <f>IF(F210&gt;Data!$M$9,"World Record","-")</f>
        <v>-</v>
      </c>
    </row>
    <row r="211" spans="1:12" ht="16.5" thickBot="1">
      <c r="A211" s="55">
        <v>208</v>
      </c>
      <c r="B211" s="182">
        <v>147</v>
      </c>
      <c r="C211" s="183">
        <v>194</v>
      </c>
      <c r="D211" s="197" t="s">
        <v>408</v>
      </c>
      <c r="E211" s="184">
        <v>0</v>
      </c>
      <c r="F211" s="209">
        <v>0</v>
      </c>
      <c r="G211" s="209">
        <v>0</v>
      </c>
      <c r="H211" s="184">
        <v>0</v>
      </c>
      <c r="I211" s="184">
        <v>0</v>
      </c>
      <c r="J211" s="184">
        <v>64</v>
      </c>
      <c r="K211" s="31" t="str">
        <f>IF(F211&gt;Data!$K$9,"National Record","-")</f>
        <v>-</v>
      </c>
      <c r="L211" s="31" t="str">
        <f>IF(F211&gt;Data!$M$9,"World Record","-")</f>
        <v>-</v>
      </c>
    </row>
    <row r="212" spans="1:12" ht="16.5" thickBot="1">
      <c r="A212" s="55">
        <v>209</v>
      </c>
      <c r="B212" s="179">
        <v>147</v>
      </c>
      <c r="C212" s="180">
        <v>194</v>
      </c>
      <c r="D212" s="198" t="s">
        <v>328</v>
      </c>
      <c r="E212" s="181">
        <v>0</v>
      </c>
      <c r="F212" s="209">
        <v>0</v>
      </c>
      <c r="G212" s="209">
        <v>0</v>
      </c>
      <c r="H212" s="181">
        <v>0</v>
      </c>
      <c r="I212" s="181">
        <v>0</v>
      </c>
      <c r="J212" s="181">
        <v>64</v>
      </c>
      <c r="K212" s="31" t="str">
        <f>IF(F212&gt;Data!$K$9,"National Record","-")</f>
        <v>-</v>
      </c>
      <c r="L212" s="31" t="str">
        <f>IF(F212&gt;Data!$M$9,"World Record","-")</f>
        <v>-</v>
      </c>
    </row>
    <row r="213" spans="1:12" ht="16.5" thickBot="1">
      <c r="A213" s="55">
        <v>210</v>
      </c>
      <c r="B213" s="182">
        <v>147</v>
      </c>
      <c r="C213" s="183">
        <v>196</v>
      </c>
      <c r="D213" s="197" t="s">
        <v>502</v>
      </c>
      <c r="E213" s="184">
        <v>0</v>
      </c>
      <c r="F213" s="209">
        <v>0</v>
      </c>
      <c r="G213" s="209">
        <v>0</v>
      </c>
      <c r="H213" s="184">
        <v>0</v>
      </c>
      <c r="I213" s="184">
        <v>0</v>
      </c>
      <c r="J213" s="184">
        <v>63</v>
      </c>
      <c r="K213" s="31" t="str">
        <f>IF(F213&gt;Data!$K$9,"National Record","-")</f>
        <v>-</v>
      </c>
      <c r="L213" s="31" t="str">
        <f>IF(F213&gt;Data!$M$9,"World Record","-")</f>
        <v>-</v>
      </c>
    </row>
    <row r="214" spans="1:12" ht="16.5" thickBot="1">
      <c r="A214" s="55">
        <v>211</v>
      </c>
      <c r="B214" s="179">
        <v>147</v>
      </c>
      <c r="C214" s="180">
        <v>198</v>
      </c>
      <c r="D214" s="198" t="s">
        <v>217</v>
      </c>
      <c r="E214" s="181">
        <v>0</v>
      </c>
      <c r="F214" s="209">
        <v>0</v>
      </c>
      <c r="G214" s="209">
        <v>0</v>
      </c>
      <c r="H214" s="181">
        <v>0</v>
      </c>
      <c r="I214" s="181">
        <v>0</v>
      </c>
      <c r="J214" s="181">
        <v>62</v>
      </c>
      <c r="K214" s="31" t="str">
        <f>IF(F214&gt;Data!$K$9,"National Record","-")</f>
        <v>-</v>
      </c>
      <c r="L214" s="31" t="str">
        <f>IF(F214&gt;Data!$M$9,"World Record","-")</f>
        <v>-</v>
      </c>
    </row>
    <row r="215" spans="1:12" ht="16.5" thickBot="1">
      <c r="A215" s="55">
        <v>212</v>
      </c>
      <c r="B215" s="182">
        <v>147</v>
      </c>
      <c r="C215" s="183">
        <v>200</v>
      </c>
      <c r="D215" s="197" t="s">
        <v>496</v>
      </c>
      <c r="E215" s="184">
        <v>0</v>
      </c>
      <c r="F215" s="209">
        <v>0</v>
      </c>
      <c r="G215" s="209">
        <v>0</v>
      </c>
      <c r="H215" s="184">
        <v>0</v>
      </c>
      <c r="I215" s="184">
        <v>0</v>
      </c>
      <c r="J215" s="184">
        <v>60</v>
      </c>
      <c r="K215" s="31" t="str">
        <f>IF(F215&gt;Data!$K$9,"National Record","-")</f>
        <v>-</v>
      </c>
      <c r="L215" s="31" t="str">
        <f>IF(F215&gt;Data!$M$9,"World Record","-")</f>
        <v>-</v>
      </c>
    </row>
    <row r="216" spans="1:12" ht="16.5" thickBot="1">
      <c r="A216" s="55">
        <v>213</v>
      </c>
      <c r="B216" s="179">
        <v>147</v>
      </c>
      <c r="C216" s="180">
        <v>200</v>
      </c>
      <c r="D216" s="198" t="s">
        <v>252</v>
      </c>
      <c r="E216" s="181">
        <v>0</v>
      </c>
      <c r="F216" s="209">
        <v>0</v>
      </c>
      <c r="G216" s="209">
        <v>0</v>
      </c>
      <c r="H216" s="181">
        <v>0</v>
      </c>
      <c r="I216" s="181">
        <v>0</v>
      </c>
      <c r="J216" s="181">
        <v>60</v>
      </c>
      <c r="K216" s="31" t="str">
        <f>IF(F216&gt;Data!$K$9,"National Record","-")</f>
        <v>-</v>
      </c>
      <c r="L216" s="31" t="str">
        <f>IF(F216&gt;Data!$M$9,"World Record","-")</f>
        <v>-</v>
      </c>
    </row>
    <row r="217" spans="1:12" ht="16.5" thickBot="1">
      <c r="A217" s="55">
        <v>214</v>
      </c>
      <c r="B217" s="182">
        <v>147</v>
      </c>
      <c r="C217" s="183">
        <v>200</v>
      </c>
      <c r="D217" s="197" t="s">
        <v>374</v>
      </c>
      <c r="E217" s="184">
        <v>0</v>
      </c>
      <c r="F217" s="209">
        <v>0</v>
      </c>
      <c r="G217" s="209">
        <v>0</v>
      </c>
      <c r="H217" s="184">
        <v>0</v>
      </c>
      <c r="I217" s="184">
        <v>0</v>
      </c>
      <c r="J217" s="184">
        <v>60</v>
      </c>
      <c r="K217" s="31" t="str">
        <f>IF(F217&gt;Data!$K$9,"National Record","-")</f>
        <v>-</v>
      </c>
      <c r="L217" s="31" t="str">
        <f>IF(F217&gt;Data!$M$9,"World Record","-")</f>
        <v>-</v>
      </c>
    </row>
    <row r="218" spans="1:12" ht="16.5" thickBot="1">
      <c r="A218" s="55">
        <v>215</v>
      </c>
      <c r="B218" s="179">
        <v>147</v>
      </c>
      <c r="C218" s="180">
        <v>203</v>
      </c>
      <c r="D218" s="198" t="s">
        <v>301</v>
      </c>
      <c r="E218" s="181">
        <v>0</v>
      </c>
      <c r="F218" s="209">
        <v>0</v>
      </c>
      <c r="G218" s="209">
        <v>0</v>
      </c>
      <c r="H218" s="181">
        <v>0</v>
      </c>
      <c r="I218" s="181">
        <v>0</v>
      </c>
      <c r="J218" s="181">
        <v>57</v>
      </c>
      <c r="K218" s="31" t="str">
        <f>IF(F218&gt;Data!$K$9,"National Record","-")</f>
        <v>-</v>
      </c>
      <c r="L218" s="31" t="str">
        <f>IF(F218&gt;Data!$M$9,"World Record","-")</f>
        <v>-</v>
      </c>
    </row>
    <row r="219" spans="1:12" ht="16.5" thickBot="1">
      <c r="A219" s="55">
        <v>216</v>
      </c>
      <c r="B219" s="182">
        <v>147</v>
      </c>
      <c r="C219" s="183">
        <v>203</v>
      </c>
      <c r="D219" s="197" t="s">
        <v>471</v>
      </c>
      <c r="E219" s="184">
        <v>0</v>
      </c>
      <c r="F219" s="209">
        <v>0</v>
      </c>
      <c r="G219" s="209">
        <v>0</v>
      </c>
      <c r="H219" s="184">
        <v>0</v>
      </c>
      <c r="I219" s="184">
        <v>0</v>
      </c>
      <c r="J219" s="184">
        <v>57</v>
      </c>
      <c r="K219" s="31" t="str">
        <f>IF(F219&gt;Data!$K$9,"National Record","-")</f>
        <v>-</v>
      </c>
      <c r="L219" s="31" t="str">
        <f>IF(F219&gt;Data!$M$9,"World Record","-")</f>
        <v>-</v>
      </c>
    </row>
    <row r="220" spans="1:12" ht="16.5" thickBot="1">
      <c r="A220" s="55">
        <v>217</v>
      </c>
      <c r="B220" s="179">
        <v>147</v>
      </c>
      <c r="C220" s="180">
        <v>203</v>
      </c>
      <c r="D220" s="198" t="s">
        <v>459</v>
      </c>
      <c r="E220" s="181">
        <v>0</v>
      </c>
      <c r="F220" s="209">
        <v>0</v>
      </c>
      <c r="G220" s="209">
        <v>0</v>
      </c>
      <c r="H220" s="181">
        <v>0</v>
      </c>
      <c r="I220" s="181">
        <v>0</v>
      </c>
      <c r="J220" s="181">
        <v>57</v>
      </c>
      <c r="K220" s="31" t="str">
        <f>IF(F220&gt;Data!$K$9,"National Record","-")</f>
        <v>-</v>
      </c>
      <c r="L220" s="31" t="str">
        <f>IF(F220&gt;Data!$M$9,"World Record","-")</f>
        <v>-</v>
      </c>
    </row>
    <row r="221" spans="1:12" ht="16.5" thickBot="1">
      <c r="A221" s="55">
        <v>218</v>
      </c>
      <c r="B221" s="182">
        <v>147</v>
      </c>
      <c r="C221" s="183">
        <v>208</v>
      </c>
      <c r="D221" s="197" t="s">
        <v>167</v>
      </c>
      <c r="E221" s="184">
        <v>0</v>
      </c>
      <c r="F221" s="209">
        <v>0</v>
      </c>
      <c r="G221" s="209">
        <v>0</v>
      </c>
      <c r="H221" s="184">
        <v>0</v>
      </c>
      <c r="I221" s="184">
        <v>0</v>
      </c>
      <c r="J221" s="184">
        <v>55</v>
      </c>
      <c r="K221" s="149" t="str">
        <f>IF(F221&gt;Data!$K$9,"National Record","-")</f>
        <v>-</v>
      </c>
      <c r="L221" s="149" t="str">
        <f>IF(F221&gt;Data!$M$9,"World Record","-")</f>
        <v>-</v>
      </c>
    </row>
    <row r="222" spans="1:12" ht="16.5" thickBot="1">
      <c r="A222" s="55">
        <v>219</v>
      </c>
      <c r="B222" s="179">
        <v>147</v>
      </c>
      <c r="C222" s="180">
        <v>208</v>
      </c>
      <c r="D222" s="198" t="s">
        <v>201</v>
      </c>
      <c r="E222" s="181">
        <v>0</v>
      </c>
      <c r="F222" s="209">
        <v>0</v>
      </c>
      <c r="G222" s="209">
        <v>0</v>
      </c>
      <c r="H222" s="181">
        <v>0</v>
      </c>
      <c r="I222" s="181">
        <v>0</v>
      </c>
      <c r="J222" s="181">
        <v>55</v>
      </c>
      <c r="K222" s="31" t="str">
        <f>IF(F222&gt;Data!$K$9,"National Record","-")</f>
        <v>-</v>
      </c>
      <c r="L222" s="31" t="str">
        <f>IF(F222&gt;Data!$M$9,"World Record","-")</f>
        <v>-</v>
      </c>
    </row>
    <row r="223" spans="1:12" ht="16.5" thickBot="1">
      <c r="A223" s="55">
        <v>220</v>
      </c>
      <c r="B223" s="182">
        <v>147</v>
      </c>
      <c r="C223" s="183">
        <v>210</v>
      </c>
      <c r="D223" s="197" t="s">
        <v>420</v>
      </c>
      <c r="E223" s="184">
        <v>0</v>
      </c>
      <c r="F223" s="209">
        <v>0</v>
      </c>
      <c r="G223" s="209">
        <v>0</v>
      </c>
      <c r="H223" s="184">
        <v>0</v>
      </c>
      <c r="I223" s="184">
        <v>0</v>
      </c>
      <c r="J223" s="184">
        <v>54</v>
      </c>
      <c r="K223" s="31" t="str">
        <f>IF(F223&gt;Data!$K$9,"National Record","-")</f>
        <v>-</v>
      </c>
      <c r="L223" s="31" t="str">
        <f>IF(F223&gt;Data!$M$9,"World Record","-")</f>
        <v>-</v>
      </c>
    </row>
    <row r="224" spans="1:12" ht="16.5" thickBot="1">
      <c r="A224" s="55">
        <v>221</v>
      </c>
      <c r="B224" s="179">
        <v>147</v>
      </c>
      <c r="C224" s="180">
        <v>212</v>
      </c>
      <c r="D224" s="198" t="s">
        <v>503</v>
      </c>
      <c r="E224" s="181">
        <v>0</v>
      </c>
      <c r="F224" s="209">
        <v>0</v>
      </c>
      <c r="G224" s="209">
        <v>0</v>
      </c>
      <c r="H224" s="181">
        <v>0</v>
      </c>
      <c r="I224" s="181">
        <v>0</v>
      </c>
      <c r="J224" s="181">
        <v>53</v>
      </c>
      <c r="K224" s="31" t="str">
        <f>IF(F224&gt;Data!$K$9,"National Record","-")</f>
        <v>-</v>
      </c>
      <c r="L224" s="31" t="str">
        <f>IF(F224&gt;Data!$M$9,"World Record","-")</f>
        <v>-</v>
      </c>
    </row>
    <row r="225" spans="1:12" ht="16.5" thickBot="1">
      <c r="A225" s="55">
        <v>222</v>
      </c>
      <c r="B225" s="182">
        <v>147</v>
      </c>
      <c r="C225" s="183">
        <v>212</v>
      </c>
      <c r="D225" s="197" t="s">
        <v>198</v>
      </c>
      <c r="E225" s="184">
        <v>0</v>
      </c>
      <c r="F225" s="209">
        <v>0</v>
      </c>
      <c r="G225" s="209">
        <v>0</v>
      </c>
      <c r="H225" s="184">
        <v>0</v>
      </c>
      <c r="I225" s="184">
        <v>0</v>
      </c>
      <c r="J225" s="184">
        <v>53</v>
      </c>
      <c r="K225" s="31" t="str">
        <f>IF(F225&gt;Data!$K$9,"National Record","-")</f>
        <v>-</v>
      </c>
      <c r="L225" s="31" t="str">
        <f>IF(F225&gt;Data!$M$9,"World Record","-")</f>
        <v>-</v>
      </c>
    </row>
    <row r="226" spans="1:12" ht="16.5" thickBot="1">
      <c r="A226" s="55">
        <v>223</v>
      </c>
      <c r="B226" s="179">
        <v>147</v>
      </c>
      <c r="C226" s="180">
        <v>214</v>
      </c>
      <c r="D226" s="198" t="s">
        <v>428</v>
      </c>
      <c r="E226" s="181">
        <v>0</v>
      </c>
      <c r="F226" s="209">
        <v>0</v>
      </c>
      <c r="G226" s="209">
        <v>0</v>
      </c>
      <c r="H226" s="181">
        <v>0</v>
      </c>
      <c r="I226" s="181">
        <v>0</v>
      </c>
      <c r="J226" s="181">
        <v>51</v>
      </c>
      <c r="K226" s="31" t="str">
        <f>IF(F226&gt;Data!$K$9,"National Record","-")</f>
        <v>-</v>
      </c>
      <c r="L226" s="31" t="str">
        <f>IF(F226&gt;Data!$M$9,"World Record","-")</f>
        <v>-</v>
      </c>
    </row>
    <row r="227" spans="1:12" ht="16.5" thickBot="1">
      <c r="A227" s="55">
        <v>224</v>
      </c>
      <c r="B227" s="182">
        <v>147</v>
      </c>
      <c r="C227" s="183">
        <v>214</v>
      </c>
      <c r="D227" s="197" t="s">
        <v>249</v>
      </c>
      <c r="E227" s="184">
        <v>0</v>
      </c>
      <c r="F227" s="209">
        <v>0</v>
      </c>
      <c r="G227" s="209">
        <v>0</v>
      </c>
      <c r="H227" s="184">
        <v>0</v>
      </c>
      <c r="I227" s="184">
        <v>0</v>
      </c>
      <c r="J227" s="184">
        <v>51</v>
      </c>
      <c r="K227" s="31" t="str">
        <f>IF(F227&gt;Data!$K$9,"National Record","-")</f>
        <v>-</v>
      </c>
      <c r="L227" s="31" t="str">
        <f>IF(F227&gt;Data!$M$9,"World Record","-")</f>
        <v>-</v>
      </c>
    </row>
    <row r="228" spans="1:12" ht="16.5" thickBot="1">
      <c r="A228" s="55">
        <v>225</v>
      </c>
      <c r="B228" s="179">
        <v>147</v>
      </c>
      <c r="C228" s="180">
        <v>217</v>
      </c>
      <c r="D228" s="198" t="s">
        <v>458</v>
      </c>
      <c r="E228" s="181">
        <v>0</v>
      </c>
      <c r="F228" s="209">
        <v>0</v>
      </c>
      <c r="G228" s="209">
        <v>0</v>
      </c>
      <c r="H228" s="181">
        <v>0</v>
      </c>
      <c r="I228" s="181">
        <v>0</v>
      </c>
      <c r="J228" s="181">
        <v>49</v>
      </c>
      <c r="K228" s="116" t="str">
        <f>IF(F228&gt;Data!$K$9,"National Record","-")</f>
        <v>-</v>
      </c>
      <c r="L228" s="116" t="str">
        <f>IF(F228&gt;Data!$M$9,"World Record","-")</f>
        <v>-</v>
      </c>
    </row>
    <row r="229" spans="1:12" ht="16.5" thickBot="1">
      <c r="A229" s="55">
        <v>226</v>
      </c>
      <c r="B229" s="182">
        <v>147</v>
      </c>
      <c r="C229" s="183">
        <v>222</v>
      </c>
      <c r="D229" s="197" t="s">
        <v>439</v>
      </c>
      <c r="E229" s="184">
        <v>0</v>
      </c>
      <c r="F229" s="209">
        <v>0</v>
      </c>
      <c r="G229" s="209">
        <v>0</v>
      </c>
      <c r="H229" s="184">
        <v>0</v>
      </c>
      <c r="I229" s="184">
        <v>0</v>
      </c>
      <c r="J229" s="184">
        <v>44</v>
      </c>
      <c r="K229" s="31" t="str">
        <f>IF(F229&gt;Data!$K$9,"National Record","-")</f>
        <v>-</v>
      </c>
      <c r="L229" s="31" t="str">
        <f>IF(F229&gt;Data!$M$9,"World Record","-")</f>
        <v>-</v>
      </c>
    </row>
    <row r="230" spans="1:12" ht="16.5" thickBot="1">
      <c r="A230" s="55">
        <v>227</v>
      </c>
      <c r="B230" s="179">
        <v>147</v>
      </c>
      <c r="C230" s="180">
        <v>224</v>
      </c>
      <c r="D230" s="198" t="s">
        <v>352</v>
      </c>
      <c r="E230" s="181">
        <v>0</v>
      </c>
      <c r="F230" s="209">
        <v>0</v>
      </c>
      <c r="G230" s="209">
        <v>0</v>
      </c>
      <c r="H230" s="181">
        <v>0</v>
      </c>
      <c r="I230" s="181">
        <v>0</v>
      </c>
      <c r="J230" s="181">
        <v>42</v>
      </c>
      <c r="K230" s="31" t="str">
        <f>IF(F230&gt;Data!$K$9,"National Record","-")</f>
        <v>-</v>
      </c>
      <c r="L230" s="31" t="str">
        <f>IF(F230&gt;Data!$M$9,"World Record","-")</f>
        <v>-</v>
      </c>
    </row>
    <row r="231" spans="1:12" ht="16.5" thickBot="1">
      <c r="A231" s="55">
        <v>228</v>
      </c>
      <c r="B231" s="182">
        <v>147</v>
      </c>
      <c r="C231" s="183">
        <v>224</v>
      </c>
      <c r="D231" s="197" t="s">
        <v>321</v>
      </c>
      <c r="E231" s="184">
        <v>0</v>
      </c>
      <c r="F231" s="209">
        <v>0</v>
      </c>
      <c r="G231" s="209">
        <v>0</v>
      </c>
      <c r="H231" s="184">
        <v>0</v>
      </c>
      <c r="I231" s="184">
        <v>0</v>
      </c>
      <c r="J231" s="184">
        <v>42</v>
      </c>
      <c r="K231" s="31" t="str">
        <f>IF(F231&gt;Data!$K$9,"National Record","-")</f>
        <v>-</v>
      </c>
      <c r="L231" s="31" t="str">
        <f>IF(F231&gt;Data!$M$9,"World Record","-")</f>
        <v>-</v>
      </c>
    </row>
    <row r="232" spans="1:12" ht="16.5" thickBot="1">
      <c r="A232" s="55">
        <v>229</v>
      </c>
      <c r="B232" s="179">
        <v>147</v>
      </c>
      <c r="C232" s="180">
        <v>224</v>
      </c>
      <c r="D232" s="198" t="s">
        <v>317</v>
      </c>
      <c r="E232" s="181">
        <v>0</v>
      </c>
      <c r="F232" s="209">
        <v>0</v>
      </c>
      <c r="G232" s="209">
        <v>0</v>
      </c>
      <c r="H232" s="181">
        <v>0</v>
      </c>
      <c r="I232" s="181">
        <v>0</v>
      </c>
      <c r="J232" s="181">
        <v>42</v>
      </c>
      <c r="K232" s="31" t="str">
        <f>IF(F232&gt;Data!$K$9,"National Record","-")</f>
        <v>-</v>
      </c>
      <c r="L232" s="31" t="str">
        <f>IF(F232&gt;Data!$M$9,"World Record","-")</f>
        <v>-</v>
      </c>
    </row>
    <row r="233" spans="1:12" ht="16.5" thickBot="1">
      <c r="A233" s="55">
        <v>230</v>
      </c>
      <c r="B233" s="182">
        <v>147</v>
      </c>
      <c r="C233" s="183">
        <v>224</v>
      </c>
      <c r="D233" s="197" t="s">
        <v>367</v>
      </c>
      <c r="E233" s="184">
        <v>0</v>
      </c>
      <c r="F233" s="209">
        <v>0</v>
      </c>
      <c r="G233" s="209">
        <v>0</v>
      </c>
      <c r="H233" s="184">
        <v>0</v>
      </c>
      <c r="I233" s="184">
        <v>0</v>
      </c>
      <c r="J233" s="184">
        <v>42</v>
      </c>
      <c r="K233" s="31" t="str">
        <f>IF(F233&gt;Data!$K$9,"National Record","-")</f>
        <v>-</v>
      </c>
      <c r="L233" s="31" t="str">
        <f>IF(F233&gt;Data!$M$9,"World Record","-")</f>
        <v>-</v>
      </c>
    </row>
    <row r="234" spans="1:12" ht="16.5" thickBot="1">
      <c r="A234" s="55">
        <v>231</v>
      </c>
      <c r="B234" s="179">
        <v>147</v>
      </c>
      <c r="C234" s="180">
        <v>224</v>
      </c>
      <c r="D234" s="198" t="s">
        <v>266</v>
      </c>
      <c r="E234" s="181">
        <v>0</v>
      </c>
      <c r="F234" s="209">
        <v>0</v>
      </c>
      <c r="G234" s="209">
        <v>0</v>
      </c>
      <c r="H234" s="181">
        <v>0</v>
      </c>
      <c r="I234" s="181">
        <v>0</v>
      </c>
      <c r="J234" s="181">
        <v>42</v>
      </c>
      <c r="K234" s="31" t="str">
        <f>IF(F234&gt;Data!$K$9,"National Record","-")</f>
        <v>-</v>
      </c>
      <c r="L234" s="31" t="str">
        <f>IF(F234&gt;Data!$M$9,"World Record","-")</f>
        <v>-</v>
      </c>
    </row>
    <row r="235" spans="1:12" ht="16.5" thickBot="1">
      <c r="A235" s="55">
        <v>232</v>
      </c>
      <c r="B235" s="182">
        <v>147</v>
      </c>
      <c r="C235" s="183">
        <v>229</v>
      </c>
      <c r="D235" s="197" t="s">
        <v>435</v>
      </c>
      <c r="E235" s="184">
        <v>0</v>
      </c>
      <c r="F235" s="209">
        <v>0</v>
      </c>
      <c r="G235" s="209">
        <v>0</v>
      </c>
      <c r="H235" s="184">
        <v>0</v>
      </c>
      <c r="I235" s="184">
        <v>0</v>
      </c>
      <c r="J235" s="184">
        <v>41</v>
      </c>
      <c r="K235" s="31" t="str">
        <f>IF(F235&gt;Data!$K$9,"National Record","-")</f>
        <v>-</v>
      </c>
      <c r="L235" s="31" t="str">
        <f>IF(F235&gt;Data!$M$9,"World Record","-")</f>
        <v>-</v>
      </c>
    </row>
    <row r="236" spans="1:12" ht="16.5" thickBot="1">
      <c r="A236" s="55">
        <v>233</v>
      </c>
      <c r="B236" s="179">
        <v>147</v>
      </c>
      <c r="C236" s="180">
        <v>229</v>
      </c>
      <c r="D236" s="198" t="s">
        <v>224</v>
      </c>
      <c r="E236" s="181">
        <v>0</v>
      </c>
      <c r="F236" s="209">
        <v>0</v>
      </c>
      <c r="G236" s="209">
        <v>0</v>
      </c>
      <c r="H236" s="181">
        <v>0</v>
      </c>
      <c r="I236" s="181">
        <v>0</v>
      </c>
      <c r="J236" s="181">
        <v>41</v>
      </c>
      <c r="K236" s="31" t="str">
        <f>IF(F236&gt;Data!$K$9,"National Record","-")</f>
        <v>-</v>
      </c>
      <c r="L236" s="31" t="str">
        <f>IF(F236&gt;Data!$M$9,"World Record","-")</f>
        <v>-</v>
      </c>
    </row>
    <row r="237" spans="1:12" ht="16.5" thickBot="1">
      <c r="A237" s="55">
        <v>234</v>
      </c>
      <c r="B237" s="182">
        <v>147</v>
      </c>
      <c r="C237" s="183">
        <v>229</v>
      </c>
      <c r="D237" s="197" t="s">
        <v>493</v>
      </c>
      <c r="E237" s="184">
        <v>0</v>
      </c>
      <c r="F237" s="209">
        <v>0</v>
      </c>
      <c r="G237" s="209">
        <v>0</v>
      </c>
      <c r="H237" s="184">
        <v>0</v>
      </c>
      <c r="I237" s="184">
        <v>0</v>
      </c>
      <c r="J237" s="184">
        <v>41</v>
      </c>
      <c r="K237" s="31" t="str">
        <f>IF(F237&gt;Data!$K$9,"National Record","-")</f>
        <v>-</v>
      </c>
      <c r="L237" s="31" t="str">
        <f>IF(F237&gt;Data!$M$9,"World Record","-")</f>
        <v>-</v>
      </c>
    </row>
    <row r="238" spans="1:12" ht="16.5" thickBot="1">
      <c r="A238" s="55">
        <v>235</v>
      </c>
      <c r="B238" s="179">
        <v>147</v>
      </c>
      <c r="C238" s="180">
        <v>229</v>
      </c>
      <c r="D238" s="198" t="s">
        <v>307</v>
      </c>
      <c r="E238" s="181">
        <v>0</v>
      </c>
      <c r="F238" s="209">
        <v>0</v>
      </c>
      <c r="G238" s="209">
        <v>0</v>
      </c>
      <c r="H238" s="181">
        <v>0</v>
      </c>
      <c r="I238" s="181">
        <v>0</v>
      </c>
      <c r="J238" s="181">
        <v>41</v>
      </c>
      <c r="K238" s="31" t="str">
        <f>IF(F238&gt;Data!$K$9,"National Record","-")</f>
        <v>-</v>
      </c>
      <c r="L238" s="31" t="str">
        <f>IF(F238&gt;Data!$M$9,"World Record","-")</f>
        <v>-</v>
      </c>
    </row>
    <row r="239" spans="1:12" ht="16.5" thickBot="1">
      <c r="A239" s="55">
        <v>236</v>
      </c>
      <c r="B239" s="182">
        <v>147</v>
      </c>
      <c r="C239" s="183">
        <v>233</v>
      </c>
      <c r="D239" s="197" t="s">
        <v>381</v>
      </c>
      <c r="E239" s="184">
        <v>0</v>
      </c>
      <c r="F239" s="209">
        <v>0</v>
      </c>
      <c r="G239" s="209">
        <v>0</v>
      </c>
      <c r="H239" s="184">
        <v>0</v>
      </c>
      <c r="I239" s="184">
        <v>0</v>
      </c>
      <c r="J239" s="184">
        <v>38</v>
      </c>
      <c r="K239" s="31" t="str">
        <f>IF(F239&gt;Data!$K$9,"National Record","-")</f>
        <v>-</v>
      </c>
      <c r="L239" s="31" t="str">
        <f>IF(F239&gt;Data!$M$9,"World Record","-")</f>
        <v>-</v>
      </c>
    </row>
    <row r="240" spans="1:12" ht="16.5" thickBot="1">
      <c r="A240" s="55">
        <v>237</v>
      </c>
      <c r="B240" s="179">
        <v>147</v>
      </c>
      <c r="C240" s="180">
        <v>234</v>
      </c>
      <c r="D240" s="198" t="s">
        <v>273</v>
      </c>
      <c r="E240" s="181">
        <v>0</v>
      </c>
      <c r="F240" s="209">
        <v>0</v>
      </c>
      <c r="G240" s="209">
        <v>0</v>
      </c>
      <c r="H240" s="181">
        <v>0</v>
      </c>
      <c r="I240" s="181">
        <v>0</v>
      </c>
      <c r="J240" s="181">
        <v>37</v>
      </c>
      <c r="K240" s="31" t="str">
        <f>IF(F240&gt;Data!$K$9,"National Record","-")</f>
        <v>-</v>
      </c>
      <c r="L240" s="31" t="str">
        <f>IF(F240&gt;Data!$M$9,"World Record","-")</f>
        <v>-</v>
      </c>
    </row>
    <row r="241" spans="1:12" ht="16.5" thickBot="1">
      <c r="A241" s="55">
        <v>238</v>
      </c>
      <c r="B241" s="182">
        <v>147</v>
      </c>
      <c r="C241" s="183">
        <v>235</v>
      </c>
      <c r="D241" s="197" t="s">
        <v>281</v>
      </c>
      <c r="E241" s="184">
        <v>0</v>
      </c>
      <c r="F241" s="209">
        <v>0</v>
      </c>
      <c r="G241" s="209">
        <v>0</v>
      </c>
      <c r="H241" s="184">
        <v>0</v>
      </c>
      <c r="I241" s="184">
        <v>0</v>
      </c>
      <c r="J241" s="184">
        <v>34</v>
      </c>
      <c r="K241" s="31" t="str">
        <f>IF(F241&gt;Data!$K$9,"National Record","-")</f>
        <v>-</v>
      </c>
      <c r="L241" s="31" t="str">
        <f>IF(F241&gt;Data!$M$9,"World Record","-")</f>
        <v>-</v>
      </c>
    </row>
    <row r="242" spans="1:12" ht="16.5" thickBot="1">
      <c r="A242" s="55">
        <v>239</v>
      </c>
      <c r="B242" s="179">
        <v>147</v>
      </c>
      <c r="C242" s="180">
        <v>236</v>
      </c>
      <c r="D242" s="198" t="s">
        <v>343</v>
      </c>
      <c r="E242" s="181">
        <v>0</v>
      </c>
      <c r="F242" s="209">
        <v>0</v>
      </c>
      <c r="G242" s="209">
        <v>0</v>
      </c>
      <c r="H242" s="181">
        <v>0</v>
      </c>
      <c r="I242" s="181">
        <v>0</v>
      </c>
      <c r="J242" s="181">
        <v>32</v>
      </c>
      <c r="K242" s="31" t="str">
        <f>IF(F242&gt;Data!$K$9,"National Record","-")</f>
        <v>-</v>
      </c>
      <c r="L242" s="31" t="str">
        <f>IF(F242&gt;Data!$M$9,"World Record","-")</f>
        <v>-</v>
      </c>
    </row>
    <row r="243" spans="1:12" ht="16.5" thickBot="1">
      <c r="A243" s="55">
        <v>240</v>
      </c>
      <c r="B243" s="182">
        <v>147</v>
      </c>
      <c r="C243" s="183">
        <v>236</v>
      </c>
      <c r="D243" s="197" t="s">
        <v>447</v>
      </c>
      <c r="E243" s="184">
        <v>0</v>
      </c>
      <c r="F243" s="209">
        <v>0</v>
      </c>
      <c r="G243" s="209">
        <v>0</v>
      </c>
      <c r="H243" s="184">
        <v>0</v>
      </c>
      <c r="I243" s="184">
        <v>0</v>
      </c>
      <c r="J243" s="184">
        <v>32</v>
      </c>
      <c r="K243" s="31" t="str">
        <f>IF(F243&gt;Data!$K$9,"National Record","-")</f>
        <v>-</v>
      </c>
      <c r="L243" s="31" t="str">
        <f>IF(F243&gt;Data!$M$9,"World Record","-")</f>
        <v>-</v>
      </c>
    </row>
    <row r="244" spans="1:12" ht="16.5" thickBot="1">
      <c r="A244" s="55">
        <v>241</v>
      </c>
      <c r="B244" s="179">
        <v>147</v>
      </c>
      <c r="C244" s="180">
        <v>236</v>
      </c>
      <c r="D244" s="198" t="s">
        <v>351</v>
      </c>
      <c r="E244" s="181">
        <v>0</v>
      </c>
      <c r="F244" s="209">
        <v>0</v>
      </c>
      <c r="G244" s="209">
        <v>0</v>
      </c>
      <c r="H244" s="181">
        <v>0</v>
      </c>
      <c r="I244" s="181">
        <v>0</v>
      </c>
      <c r="J244" s="181">
        <v>32</v>
      </c>
      <c r="K244" s="31" t="str">
        <f>IF(F244&gt;Data!$K$9,"National Record","-")</f>
        <v>-</v>
      </c>
      <c r="L244" s="31" t="str">
        <f>IF(F244&gt;Data!$M$9,"World Record","-")</f>
        <v>-</v>
      </c>
    </row>
    <row r="245" spans="1:12" ht="16.5" thickBot="1">
      <c r="A245" s="55">
        <v>242</v>
      </c>
      <c r="B245" s="182">
        <v>147</v>
      </c>
      <c r="C245" s="183">
        <v>236</v>
      </c>
      <c r="D245" s="197" t="s">
        <v>431</v>
      </c>
      <c r="E245" s="184">
        <v>0</v>
      </c>
      <c r="F245" s="209">
        <v>0</v>
      </c>
      <c r="G245" s="209">
        <v>0</v>
      </c>
      <c r="H245" s="184">
        <v>0</v>
      </c>
      <c r="I245" s="184">
        <v>0</v>
      </c>
      <c r="J245" s="184">
        <v>32</v>
      </c>
      <c r="K245" s="31" t="str">
        <f>IF(F245&gt;Data!$K$9,"National Record","-")</f>
        <v>-</v>
      </c>
      <c r="L245" s="31" t="str">
        <f>IF(F245&gt;Data!$M$9,"World Record","-")</f>
        <v>-</v>
      </c>
    </row>
    <row r="246" spans="1:12" ht="16.5" thickBot="1">
      <c r="A246" s="55">
        <v>243</v>
      </c>
      <c r="B246" s="179">
        <v>147</v>
      </c>
      <c r="C246" s="180">
        <v>236</v>
      </c>
      <c r="D246" s="198" t="s">
        <v>446</v>
      </c>
      <c r="E246" s="181">
        <v>0</v>
      </c>
      <c r="F246" s="209">
        <v>0</v>
      </c>
      <c r="G246" s="209">
        <v>0</v>
      </c>
      <c r="H246" s="181">
        <v>0</v>
      </c>
      <c r="I246" s="181">
        <v>0</v>
      </c>
      <c r="J246" s="181">
        <v>32</v>
      </c>
      <c r="K246" s="31" t="str">
        <f>IF(F246&gt;Data!$K$9,"National Record","-")</f>
        <v>-</v>
      </c>
      <c r="L246" s="31" t="str">
        <f>IF(F246&gt;Data!$M$9,"World Record","-")</f>
        <v>-</v>
      </c>
    </row>
    <row r="247" spans="1:12" ht="16.5" thickBot="1">
      <c r="A247" s="55">
        <v>244</v>
      </c>
      <c r="B247" s="182">
        <v>147</v>
      </c>
      <c r="C247" s="183">
        <v>236</v>
      </c>
      <c r="D247" s="197" t="s">
        <v>219</v>
      </c>
      <c r="E247" s="184">
        <v>0</v>
      </c>
      <c r="F247" s="209">
        <v>0</v>
      </c>
      <c r="G247" s="209">
        <v>0</v>
      </c>
      <c r="H247" s="184">
        <v>0</v>
      </c>
      <c r="I247" s="184">
        <v>0</v>
      </c>
      <c r="J247" s="184">
        <v>32</v>
      </c>
      <c r="K247" s="31" t="str">
        <f>IF(F247&gt;Data!$K$9,"National Record","-")</f>
        <v>-</v>
      </c>
      <c r="L247" s="31" t="str">
        <f>IF(F247&gt;Data!$M$9,"World Record","-")</f>
        <v>-</v>
      </c>
    </row>
    <row r="248" spans="1:12" ht="16.5" thickBot="1">
      <c r="A248" s="55">
        <v>245</v>
      </c>
      <c r="B248" s="179">
        <v>147</v>
      </c>
      <c r="C248" s="180">
        <v>242</v>
      </c>
      <c r="D248" s="198" t="s">
        <v>182</v>
      </c>
      <c r="E248" s="181">
        <v>0</v>
      </c>
      <c r="F248" s="209">
        <v>0</v>
      </c>
      <c r="G248" s="209">
        <v>0</v>
      </c>
      <c r="H248" s="181">
        <v>0</v>
      </c>
      <c r="I248" s="181">
        <v>0</v>
      </c>
      <c r="J248" s="181">
        <v>31</v>
      </c>
      <c r="K248" s="31" t="str">
        <f>IF(F248&gt;Data!$K$9,"National Record","-")</f>
        <v>-</v>
      </c>
      <c r="L248" s="31" t="str">
        <f>IF(F248&gt;Data!$M$9,"World Record","-")</f>
        <v>-</v>
      </c>
    </row>
    <row r="249" spans="1:12" ht="16.5" thickBot="1">
      <c r="A249" s="55">
        <v>246</v>
      </c>
      <c r="B249" s="182">
        <v>147</v>
      </c>
      <c r="C249" s="183">
        <v>243</v>
      </c>
      <c r="D249" s="197" t="s">
        <v>285</v>
      </c>
      <c r="E249" s="184">
        <v>0</v>
      </c>
      <c r="F249" s="209">
        <v>0</v>
      </c>
      <c r="G249" s="209">
        <v>0</v>
      </c>
      <c r="H249" s="184">
        <v>0</v>
      </c>
      <c r="I249" s="184">
        <v>0</v>
      </c>
      <c r="J249" s="184">
        <v>30</v>
      </c>
      <c r="K249" s="31" t="str">
        <f>IF(F249&gt;Data!$K$9,"National Record","-")</f>
        <v>-</v>
      </c>
      <c r="L249" s="31" t="str">
        <f>IF(F249&gt;Data!$M$9,"World Record","-")</f>
        <v>-</v>
      </c>
    </row>
    <row r="250" spans="1:12" ht="16.5" thickBot="1">
      <c r="A250" s="55">
        <v>247</v>
      </c>
      <c r="B250" s="179">
        <v>147</v>
      </c>
      <c r="C250" s="180">
        <v>243</v>
      </c>
      <c r="D250" s="198" t="s">
        <v>164</v>
      </c>
      <c r="E250" s="181">
        <v>0</v>
      </c>
      <c r="F250" s="209">
        <v>0</v>
      </c>
      <c r="G250" s="209">
        <v>0</v>
      </c>
      <c r="H250" s="181">
        <v>0</v>
      </c>
      <c r="I250" s="181">
        <v>0</v>
      </c>
      <c r="J250" s="181">
        <v>30</v>
      </c>
      <c r="K250" s="31" t="str">
        <f>IF(F250&gt;Data!$K$9,"National Record","-")</f>
        <v>-</v>
      </c>
      <c r="L250" s="31" t="str">
        <f>IF(F250&gt;Data!$M$9,"World Record","-")</f>
        <v>-</v>
      </c>
    </row>
    <row r="251" spans="1:12" ht="16.5" thickBot="1">
      <c r="A251" s="55">
        <v>248</v>
      </c>
      <c r="B251" s="182">
        <v>147</v>
      </c>
      <c r="C251" s="183">
        <v>245</v>
      </c>
      <c r="D251" s="197" t="s">
        <v>391</v>
      </c>
      <c r="E251" s="184">
        <v>0</v>
      </c>
      <c r="F251" s="209">
        <v>0</v>
      </c>
      <c r="G251" s="209">
        <v>0</v>
      </c>
      <c r="H251" s="184">
        <v>0</v>
      </c>
      <c r="I251" s="184">
        <v>0</v>
      </c>
      <c r="J251" s="184">
        <v>29</v>
      </c>
      <c r="K251" s="31" t="str">
        <f>IF(F251&gt;Data!$K$9,"National Record","-")</f>
        <v>-</v>
      </c>
      <c r="L251" s="31" t="str">
        <f>IF(F251&gt;Data!$M$9,"World Record","-")</f>
        <v>-</v>
      </c>
    </row>
    <row r="252" spans="1:12" ht="16.5" thickBot="1">
      <c r="A252" s="55">
        <v>249</v>
      </c>
      <c r="B252" s="179">
        <v>147</v>
      </c>
      <c r="C252" s="180">
        <v>247</v>
      </c>
      <c r="D252" s="198" t="s">
        <v>432</v>
      </c>
      <c r="E252" s="181">
        <v>0</v>
      </c>
      <c r="F252" s="209">
        <v>0</v>
      </c>
      <c r="G252" s="209">
        <v>0</v>
      </c>
      <c r="H252" s="181">
        <v>0</v>
      </c>
      <c r="I252" s="181">
        <v>0</v>
      </c>
      <c r="J252" s="181">
        <v>27</v>
      </c>
      <c r="K252" s="31" t="str">
        <f>IF(F252&gt;Data!$K$9,"National Record","-")</f>
        <v>-</v>
      </c>
      <c r="L252" s="31" t="str">
        <f>IF(F252&gt;Data!$M$9,"World Record","-")</f>
        <v>-</v>
      </c>
    </row>
    <row r="253" spans="1:12" ht="16.5" thickBot="1">
      <c r="A253" s="55">
        <v>250</v>
      </c>
      <c r="B253" s="182">
        <v>147</v>
      </c>
      <c r="C253" s="183">
        <v>247</v>
      </c>
      <c r="D253" s="197" t="s">
        <v>475</v>
      </c>
      <c r="E253" s="184">
        <v>0</v>
      </c>
      <c r="F253" s="209">
        <v>0</v>
      </c>
      <c r="G253" s="209">
        <v>0</v>
      </c>
      <c r="H253" s="184">
        <v>0</v>
      </c>
      <c r="I253" s="184">
        <v>0</v>
      </c>
      <c r="J253" s="184">
        <v>27</v>
      </c>
      <c r="K253" s="31" t="str">
        <f>IF(F253&gt;Data!$K$9,"National Record","-")</f>
        <v>-</v>
      </c>
      <c r="L253" s="31" t="str">
        <f>IF(F253&gt;Data!$M$9,"World Record","-")</f>
        <v>-</v>
      </c>
    </row>
    <row r="254" spans="1:12" ht="16.5" thickBot="1">
      <c r="A254" s="55">
        <v>251</v>
      </c>
      <c r="B254" s="179">
        <v>147</v>
      </c>
      <c r="C254" s="180">
        <v>249</v>
      </c>
      <c r="D254" s="198" t="s">
        <v>276</v>
      </c>
      <c r="E254" s="181">
        <v>0</v>
      </c>
      <c r="F254" s="209">
        <v>0</v>
      </c>
      <c r="G254" s="209">
        <v>0</v>
      </c>
      <c r="H254" s="181">
        <v>0</v>
      </c>
      <c r="I254" s="181">
        <v>0</v>
      </c>
      <c r="J254" s="181">
        <v>26</v>
      </c>
      <c r="K254" s="31" t="str">
        <f>IF(F254&gt;Data!$K$9,"National Record","-")</f>
        <v>-</v>
      </c>
      <c r="L254" s="31" t="str">
        <f>IF(F254&gt;Data!$M$9,"World Record","-")</f>
        <v>-</v>
      </c>
    </row>
    <row r="255" spans="1:12" ht="16.5" thickBot="1">
      <c r="A255" s="55">
        <v>252</v>
      </c>
      <c r="B255" s="182">
        <v>147</v>
      </c>
      <c r="C255" s="183">
        <v>249</v>
      </c>
      <c r="D255" s="197" t="s">
        <v>508</v>
      </c>
      <c r="E255" s="184">
        <v>0</v>
      </c>
      <c r="F255" s="209">
        <v>0</v>
      </c>
      <c r="G255" s="209">
        <v>0</v>
      </c>
      <c r="H255" s="184">
        <v>0</v>
      </c>
      <c r="I255" s="184">
        <v>0</v>
      </c>
      <c r="J255" s="184">
        <v>26</v>
      </c>
      <c r="K255" s="31" t="str">
        <f>IF(F255&gt;Data!$K$9,"National Record","-")</f>
        <v>-</v>
      </c>
      <c r="L255" s="31" t="str">
        <f>IF(F255&gt;Data!$M$9,"World Record","-")</f>
        <v>-</v>
      </c>
    </row>
    <row r="256" spans="1:12" ht="16.5" thickBot="1">
      <c r="A256" s="55">
        <v>253</v>
      </c>
      <c r="B256" s="179">
        <v>147</v>
      </c>
      <c r="C256" s="180">
        <v>249</v>
      </c>
      <c r="D256" s="198" t="s">
        <v>222</v>
      </c>
      <c r="E256" s="181">
        <v>0</v>
      </c>
      <c r="F256" s="209">
        <v>0</v>
      </c>
      <c r="G256" s="209">
        <v>0</v>
      </c>
      <c r="H256" s="181">
        <v>0</v>
      </c>
      <c r="I256" s="181">
        <v>0</v>
      </c>
      <c r="J256" s="181">
        <v>26</v>
      </c>
      <c r="K256" s="31" t="str">
        <f>IF(F256&gt;Data!$K$9,"National Record","-")</f>
        <v>-</v>
      </c>
      <c r="L256" s="31" t="str">
        <f>IF(F256&gt;Data!$M$9,"World Record","-")</f>
        <v>-</v>
      </c>
    </row>
    <row r="257" spans="1:12" ht="16.5" thickBot="1">
      <c r="A257" s="55">
        <v>254</v>
      </c>
      <c r="B257" s="182">
        <v>147</v>
      </c>
      <c r="C257" s="183">
        <v>252</v>
      </c>
      <c r="D257" s="197" t="s">
        <v>434</v>
      </c>
      <c r="E257" s="184">
        <v>0</v>
      </c>
      <c r="F257" s="209">
        <v>0</v>
      </c>
      <c r="G257" s="209">
        <v>0</v>
      </c>
      <c r="H257" s="184">
        <v>0</v>
      </c>
      <c r="I257" s="184">
        <v>0</v>
      </c>
      <c r="J257" s="184">
        <v>21</v>
      </c>
      <c r="K257" s="31" t="str">
        <f>IF(F257&gt;Data!$K$9,"National Record","-")</f>
        <v>-</v>
      </c>
      <c r="L257" s="31" t="str">
        <f>IF(F257&gt;Data!$M$9,"World Record","-")</f>
        <v>-</v>
      </c>
    </row>
    <row r="258" spans="1:12" ht="16.5" thickBot="1">
      <c r="A258" s="55">
        <v>255</v>
      </c>
      <c r="B258" s="179">
        <v>147</v>
      </c>
      <c r="C258" s="180">
        <v>252</v>
      </c>
      <c r="D258" s="198" t="s">
        <v>482</v>
      </c>
      <c r="E258" s="181">
        <v>0</v>
      </c>
      <c r="F258" s="209">
        <v>0</v>
      </c>
      <c r="G258" s="209">
        <v>0</v>
      </c>
      <c r="H258" s="181">
        <v>0</v>
      </c>
      <c r="I258" s="181">
        <v>0</v>
      </c>
      <c r="J258" s="181">
        <v>21</v>
      </c>
      <c r="K258" s="31" t="str">
        <f>IF(F258&gt;Data!$K$9,"National Record","-")</f>
        <v>-</v>
      </c>
      <c r="L258" s="31" t="str">
        <f>IF(F258&gt;Data!$M$9,"World Record","-")</f>
        <v>-</v>
      </c>
    </row>
    <row r="259" spans="1:12" ht="16.5" thickBot="1">
      <c r="A259" s="55">
        <v>256</v>
      </c>
      <c r="B259" s="182">
        <v>147</v>
      </c>
      <c r="C259" s="183">
        <v>252</v>
      </c>
      <c r="D259" s="197" t="s">
        <v>477</v>
      </c>
      <c r="E259" s="184">
        <v>0</v>
      </c>
      <c r="F259" s="209">
        <v>0</v>
      </c>
      <c r="G259" s="209">
        <v>0</v>
      </c>
      <c r="H259" s="184">
        <v>0</v>
      </c>
      <c r="I259" s="184">
        <v>0</v>
      </c>
      <c r="J259" s="184">
        <v>21</v>
      </c>
      <c r="K259" s="31" t="str">
        <f>IF(F259&gt;Data!$K$9,"National Record","-")</f>
        <v>-</v>
      </c>
      <c r="L259" s="31" t="str">
        <f>IF(F259&gt;Data!$M$9,"World Record","-")</f>
        <v>-</v>
      </c>
    </row>
    <row r="260" spans="1:12" ht="16.5" thickBot="1">
      <c r="A260" s="55">
        <v>257</v>
      </c>
      <c r="B260" s="179">
        <v>147</v>
      </c>
      <c r="C260" s="180">
        <v>252</v>
      </c>
      <c r="D260" s="198" t="s">
        <v>254</v>
      </c>
      <c r="E260" s="181">
        <v>0</v>
      </c>
      <c r="F260" s="209">
        <v>0</v>
      </c>
      <c r="G260" s="209">
        <v>0</v>
      </c>
      <c r="H260" s="181">
        <v>0</v>
      </c>
      <c r="I260" s="181">
        <v>0</v>
      </c>
      <c r="J260" s="181">
        <v>21</v>
      </c>
      <c r="K260" s="31" t="str">
        <f>IF(F260&gt;Data!$K$9,"National Record","-")</f>
        <v>-</v>
      </c>
      <c r="L260" s="31" t="str">
        <f>IF(F260&gt;Data!$M$9,"World Record","-")</f>
        <v>-</v>
      </c>
    </row>
    <row r="261" spans="1:12" ht="16.5" thickBot="1">
      <c r="A261" s="55">
        <v>258</v>
      </c>
      <c r="B261" s="182">
        <v>147</v>
      </c>
      <c r="C261" s="183">
        <v>252</v>
      </c>
      <c r="D261" s="197" t="s">
        <v>483</v>
      </c>
      <c r="E261" s="184">
        <v>0</v>
      </c>
      <c r="F261" s="209">
        <v>0</v>
      </c>
      <c r="G261" s="209">
        <v>0</v>
      </c>
      <c r="H261" s="184">
        <v>0</v>
      </c>
      <c r="I261" s="184">
        <v>0</v>
      </c>
      <c r="J261" s="184">
        <v>21</v>
      </c>
      <c r="K261" s="31" t="str">
        <f>IF(F261&gt;Data!$K$9,"National Record","-")</f>
        <v>-</v>
      </c>
      <c r="L261" s="31" t="str">
        <f>IF(F261&gt;Data!$M$9,"World Record","-")</f>
        <v>-</v>
      </c>
    </row>
    <row r="262" spans="1:12" ht="16.5" thickBot="1">
      <c r="A262" s="55">
        <v>259</v>
      </c>
      <c r="B262" s="179">
        <v>147</v>
      </c>
      <c r="C262" s="180">
        <v>252</v>
      </c>
      <c r="D262" s="198" t="s">
        <v>449</v>
      </c>
      <c r="E262" s="181">
        <v>0</v>
      </c>
      <c r="F262" s="209">
        <v>0</v>
      </c>
      <c r="G262" s="209">
        <v>0</v>
      </c>
      <c r="H262" s="181">
        <v>0</v>
      </c>
      <c r="I262" s="181">
        <v>0</v>
      </c>
      <c r="J262" s="181">
        <v>21</v>
      </c>
      <c r="K262" s="31" t="str">
        <f>IF(F262&gt;Data!$K$9,"National Record","-")</f>
        <v>-</v>
      </c>
      <c r="L262" s="31" t="str">
        <f>IF(F262&gt;Data!$M$9,"World Record","-")</f>
        <v>-</v>
      </c>
    </row>
    <row r="263" spans="1:12" ht="16.5" thickBot="1">
      <c r="A263" s="55">
        <v>260</v>
      </c>
      <c r="B263" s="182">
        <v>147</v>
      </c>
      <c r="C263" s="183">
        <v>252</v>
      </c>
      <c r="D263" s="197" t="s">
        <v>438</v>
      </c>
      <c r="E263" s="184">
        <v>0</v>
      </c>
      <c r="F263" s="209">
        <v>0</v>
      </c>
      <c r="G263" s="209">
        <v>0</v>
      </c>
      <c r="H263" s="184">
        <v>0</v>
      </c>
      <c r="I263" s="184">
        <v>0</v>
      </c>
      <c r="J263" s="184">
        <v>21</v>
      </c>
      <c r="K263" s="31" t="str">
        <f>IF(F263&gt;Data!$K$9,"National Record","-")</f>
        <v>-</v>
      </c>
      <c r="L263" s="31" t="str">
        <f>IF(F263&gt;Data!$M$9,"World Record","-")</f>
        <v>-</v>
      </c>
    </row>
    <row r="264" spans="1:12" ht="16.5" thickBot="1">
      <c r="A264" s="55">
        <v>261</v>
      </c>
      <c r="B264" s="179">
        <v>147</v>
      </c>
      <c r="C264" s="180">
        <v>252</v>
      </c>
      <c r="D264" s="198" t="s">
        <v>510</v>
      </c>
      <c r="E264" s="181">
        <v>0</v>
      </c>
      <c r="F264" s="209">
        <v>0</v>
      </c>
      <c r="G264" s="209">
        <v>0</v>
      </c>
      <c r="H264" s="181">
        <v>0</v>
      </c>
      <c r="I264" s="181">
        <v>0</v>
      </c>
      <c r="J264" s="181">
        <v>21</v>
      </c>
      <c r="K264" s="31" t="str">
        <f>IF(F264&gt;Data!$K$9,"National Record","-")</f>
        <v>-</v>
      </c>
      <c r="L264" s="31" t="str">
        <f>IF(F264&gt;Data!$M$9,"World Record","-")</f>
        <v>-</v>
      </c>
    </row>
    <row r="265" spans="1:12" ht="16.5" thickBot="1">
      <c r="A265" s="55">
        <v>262</v>
      </c>
      <c r="B265" s="182">
        <v>147</v>
      </c>
      <c r="C265" s="183">
        <v>252</v>
      </c>
      <c r="D265" s="197" t="s">
        <v>437</v>
      </c>
      <c r="E265" s="184">
        <v>0</v>
      </c>
      <c r="F265" s="209">
        <v>0</v>
      </c>
      <c r="G265" s="209">
        <v>0</v>
      </c>
      <c r="H265" s="184">
        <v>0</v>
      </c>
      <c r="I265" s="184">
        <v>0</v>
      </c>
      <c r="J265" s="184">
        <v>21</v>
      </c>
      <c r="K265" s="31" t="str">
        <f>IF(F265&gt;Data!$K$9,"National Record","-")</f>
        <v>-</v>
      </c>
      <c r="L265" s="31" t="str">
        <f>IF(F265&gt;Data!$M$9,"World Record","-")</f>
        <v>-</v>
      </c>
    </row>
    <row r="266" spans="1:12" ht="16.5" thickBot="1">
      <c r="A266" s="55">
        <v>263</v>
      </c>
      <c r="B266" s="179">
        <v>147</v>
      </c>
      <c r="C266" s="180">
        <v>252</v>
      </c>
      <c r="D266" s="198" t="s">
        <v>452</v>
      </c>
      <c r="E266" s="181">
        <v>0</v>
      </c>
      <c r="F266" s="209">
        <v>0</v>
      </c>
      <c r="G266" s="209">
        <v>0</v>
      </c>
      <c r="H266" s="181">
        <v>0</v>
      </c>
      <c r="I266" s="181">
        <v>0</v>
      </c>
      <c r="J266" s="181">
        <v>21</v>
      </c>
      <c r="K266" s="31" t="str">
        <f>IF(F266&gt;Data!$K$9,"National Record","-")</f>
        <v>-</v>
      </c>
      <c r="L266" s="31" t="str">
        <f>IF(F266&gt;Data!$M$9,"World Record","-")</f>
        <v>-</v>
      </c>
    </row>
    <row r="267" spans="1:12" ht="16.5" thickBot="1">
      <c r="A267" s="55">
        <v>264</v>
      </c>
      <c r="B267" s="182">
        <v>147</v>
      </c>
      <c r="C267" s="183">
        <v>252</v>
      </c>
      <c r="D267" s="197" t="s">
        <v>460</v>
      </c>
      <c r="E267" s="184">
        <v>0</v>
      </c>
      <c r="F267" s="209">
        <v>0</v>
      </c>
      <c r="G267" s="209">
        <v>0</v>
      </c>
      <c r="H267" s="184">
        <v>0</v>
      </c>
      <c r="I267" s="184">
        <v>0</v>
      </c>
      <c r="J267" s="184">
        <v>21</v>
      </c>
      <c r="K267" s="31" t="str">
        <f>IF(F267&gt;Data!$K$9,"National Record","-")</f>
        <v>-</v>
      </c>
      <c r="L267" s="31" t="str">
        <f>IF(F267&gt;Data!$M$9,"World Record","-")</f>
        <v>-</v>
      </c>
    </row>
    <row r="268" spans="1:12" ht="16.5" thickBot="1">
      <c r="A268" s="55">
        <v>265</v>
      </c>
      <c r="B268" s="179">
        <v>147</v>
      </c>
      <c r="C268" s="180">
        <v>252</v>
      </c>
      <c r="D268" s="198" t="s">
        <v>216</v>
      </c>
      <c r="E268" s="181">
        <v>0</v>
      </c>
      <c r="F268" s="209">
        <v>0</v>
      </c>
      <c r="G268" s="209">
        <v>0</v>
      </c>
      <c r="H268" s="181">
        <v>0</v>
      </c>
      <c r="I268" s="181">
        <v>0</v>
      </c>
      <c r="J268" s="181">
        <v>21</v>
      </c>
      <c r="K268" s="31" t="str">
        <f>IF(F268&gt;Data!$K$9,"National Record","-")</f>
        <v>-</v>
      </c>
      <c r="L268" s="31" t="str">
        <f>IF(F268&gt;Data!$M$9,"World Record","-")</f>
        <v>-</v>
      </c>
    </row>
    <row r="269" spans="1:12" ht="16.5" thickBot="1">
      <c r="A269" s="55">
        <v>266</v>
      </c>
      <c r="B269" s="182">
        <v>147</v>
      </c>
      <c r="C269" s="183">
        <v>252</v>
      </c>
      <c r="D269" s="197" t="s">
        <v>300</v>
      </c>
      <c r="E269" s="184">
        <v>0</v>
      </c>
      <c r="F269" s="209">
        <v>0</v>
      </c>
      <c r="G269" s="209">
        <v>0</v>
      </c>
      <c r="H269" s="184">
        <v>0</v>
      </c>
      <c r="I269" s="184">
        <v>0</v>
      </c>
      <c r="J269" s="184">
        <v>21</v>
      </c>
      <c r="K269" s="31" t="str">
        <f>IF(F269&gt;Data!$K$9,"National Record","-")</f>
        <v>-</v>
      </c>
      <c r="L269" s="31" t="str">
        <f>IF(F269&gt;Data!$M$9,"World Record","-")</f>
        <v>-</v>
      </c>
    </row>
    <row r="270" spans="1:12" ht="16.5" thickBot="1">
      <c r="A270" s="55">
        <v>267</v>
      </c>
      <c r="B270" s="179">
        <v>147</v>
      </c>
      <c r="C270" s="180">
        <v>252</v>
      </c>
      <c r="D270" s="198" t="s">
        <v>209</v>
      </c>
      <c r="E270" s="181">
        <v>0</v>
      </c>
      <c r="F270" s="209">
        <v>0</v>
      </c>
      <c r="G270" s="209">
        <v>0</v>
      </c>
      <c r="H270" s="181">
        <v>0</v>
      </c>
      <c r="I270" s="181">
        <v>0</v>
      </c>
      <c r="J270" s="181">
        <v>21</v>
      </c>
      <c r="K270" s="31" t="str">
        <f>IF(F270&gt;Data!$K$9,"National Record","-")</f>
        <v>-</v>
      </c>
      <c r="L270" s="31" t="str">
        <f>IF(F270&gt;Data!$M$9,"World Record","-")</f>
        <v>-</v>
      </c>
    </row>
    <row r="271" spans="1:12" ht="16.5" thickBot="1">
      <c r="A271" s="55">
        <v>268</v>
      </c>
      <c r="B271" s="182">
        <v>147</v>
      </c>
      <c r="C271" s="183">
        <v>252</v>
      </c>
      <c r="D271" s="197" t="s">
        <v>444</v>
      </c>
      <c r="E271" s="184">
        <v>0</v>
      </c>
      <c r="F271" s="209">
        <v>0</v>
      </c>
      <c r="G271" s="209">
        <v>0</v>
      </c>
      <c r="H271" s="184">
        <v>0</v>
      </c>
      <c r="I271" s="184">
        <v>0</v>
      </c>
      <c r="J271" s="184">
        <v>21</v>
      </c>
      <c r="K271" s="31" t="str">
        <f>IF(F271&gt;Data!$K$9,"National Record","-")</f>
        <v>-</v>
      </c>
      <c r="L271" s="31" t="str">
        <f>IF(F271&gt;Data!$M$9,"World Record","-")</f>
        <v>-</v>
      </c>
    </row>
    <row r="272" spans="1:12" ht="16.5" thickBot="1">
      <c r="A272" s="55">
        <v>269</v>
      </c>
      <c r="B272" s="179">
        <v>147</v>
      </c>
      <c r="C272" s="180">
        <v>267</v>
      </c>
      <c r="D272" s="198" t="s">
        <v>187</v>
      </c>
      <c r="E272" s="181">
        <v>0</v>
      </c>
      <c r="F272" s="209">
        <v>0</v>
      </c>
      <c r="G272" s="209">
        <v>0</v>
      </c>
      <c r="H272" s="181">
        <v>0</v>
      </c>
      <c r="I272" s="181">
        <v>0</v>
      </c>
      <c r="J272" s="181">
        <v>20</v>
      </c>
      <c r="K272" s="31" t="str">
        <f>IF(F272&gt;Data!$K$9,"National Record","-")</f>
        <v>-</v>
      </c>
      <c r="L272" s="31" t="str">
        <f>IF(F272&gt;Data!$M$9,"World Record","-")</f>
        <v>-</v>
      </c>
    </row>
    <row r="273" spans="1:12" ht="16.5" thickBot="1">
      <c r="A273" s="55">
        <v>270</v>
      </c>
      <c r="B273" s="182">
        <v>147</v>
      </c>
      <c r="C273" s="183">
        <v>268</v>
      </c>
      <c r="D273" s="197" t="s">
        <v>214</v>
      </c>
      <c r="E273" s="184">
        <v>0</v>
      </c>
      <c r="F273" s="209">
        <v>0</v>
      </c>
      <c r="G273" s="209">
        <v>0</v>
      </c>
      <c r="H273" s="184">
        <v>0</v>
      </c>
      <c r="I273" s="184">
        <v>0</v>
      </c>
      <c r="J273" s="184">
        <v>19</v>
      </c>
      <c r="K273" s="31" t="str">
        <f>IF(F273&gt;Data!$K$9,"National Record","-")</f>
        <v>-</v>
      </c>
      <c r="L273" s="31" t="str">
        <f>IF(F273&gt;Data!$M$9,"World Record","-")</f>
        <v>-</v>
      </c>
    </row>
    <row r="274" spans="1:12" ht="16.5" thickBot="1">
      <c r="A274" s="55">
        <v>271</v>
      </c>
      <c r="B274" s="179">
        <v>147</v>
      </c>
      <c r="C274" s="180">
        <v>271</v>
      </c>
      <c r="D274" s="198" t="s">
        <v>190</v>
      </c>
      <c r="E274" s="181">
        <v>0</v>
      </c>
      <c r="F274" s="209">
        <v>0</v>
      </c>
      <c r="G274" s="209">
        <v>0</v>
      </c>
      <c r="H274" s="181">
        <v>0</v>
      </c>
      <c r="I274" s="181">
        <v>0</v>
      </c>
      <c r="J274" s="181">
        <v>11</v>
      </c>
      <c r="K274" s="31" t="str">
        <f>IF(F274&gt;Data!$K$9,"National Record","-")</f>
        <v>-</v>
      </c>
      <c r="L274" s="31" t="str">
        <f>IF(F274&gt;Data!$M$9,"World Record","-")</f>
        <v>-</v>
      </c>
    </row>
    <row r="275" spans="1:12" ht="16.5" thickBot="1">
      <c r="A275" s="55">
        <v>272</v>
      </c>
      <c r="B275" s="182">
        <v>147</v>
      </c>
      <c r="C275" s="183">
        <v>271</v>
      </c>
      <c r="D275" s="197" t="s">
        <v>302</v>
      </c>
      <c r="E275" s="184">
        <v>0</v>
      </c>
      <c r="F275" s="209">
        <v>0</v>
      </c>
      <c r="G275" s="209">
        <v>0</v>
      </c>
      <c r="H275" s="184">
        <v>0</v>
      </c>
      <c r="I275" s="184">
        <v>0</v>
      </c>
      <c r="J275" s="184">
        <v>11</v>
      </c>
      <c r="K275" s="31" t="str">
        <f>IF(F275&gt;Data!$K$9,"National Record","-")</f>
        <v>-</v>
      </c>
      <c r="L275" s="31" t="str">
        <f>IF(F275&gt;Data!$M$9,"World Record","-")</f>
        <v>-</v>
      </c>
    </row>
    <row r="276" spans="1:12" ht="16.5" thickBot="1">
      <c r="A276" s="55">
        <v>273</v>
      </c>
      <c r="B276" s="179">
        <v>147</v>
      </c>
      <c r="C276" s="180">
        <v>271</v>
      </c>
      <c r="D276" s="198" t="s">
        <v>495</v>
      </c>
      <c r="E276" s="181">
        <v>0</v>
      </c>
      <c r="F276" s="209">
        <v>0</v>
      </c>
      <c r="G276" s="209">
        <v>0</v>
      </c>
      <c r="H276" s="181">
        <v>0</v>
      </c>
      <c r="I276" s="181">
        <v>0</v>
      </c>
      <c r="J276" s="181">
        <v>11</v>
      </c>
      <c r="K276" s="31" t="str">
        <f>IF(F276&gt;Data!$K$9,"National Record","-")</f>
        <v>-</v>
      </c>
      <c r="L276" s="31" t="str">
        <f>IF(F276&gt;Data!$M$9,"World Record","-")</f>
        <v>-</v>
      </c>
    </row>
    <row r="277" spans="1:12" ht="16.5" thickBot="1">
      <c r="A277" s="55">
        <v>274</v>
      </c>
      <c r="B277" s="182">
        <v>147</v>
      </c>
      <c r="C277" s="183">
        <v>271</v>
      </c>
      <c r="D277" s="197" t="s">
        <v>480</v>
      </c>
      <c r="E277" s="184">
        <v>0</v>
      </c>
      <c r="F277" s="209">
        <v>0</v>
      </c>
      <c r="G277" s="209">
        <v>0</v>
      </c>
      <c r="H277" s="184">
        <v>0</v>
      </c>
      <c r="I277" s="184">
        <v>0</v>
      </c>
      <c r="J277" s="184">
        <v>11</v>
      </c>
      <c r="K277" s="31" t="str">
        <f>IF(F277&gt;Data!$K$9,"National Record","-")</f>
        <v>-</v>
      </c>
      <c r="L277" s="31" t="str">
        <f>IF(F277&gt;Data!$M$9,"World Record","-")</f>
        <v>-</v>
      </c>
    </row>
    <row r="278" spans="1:12" ht="16.5" thickBot="1">
      <c r="A278" s="55">
        <v>275</v>
      </c>
      <c r="B278" s="179">
        <v>147</v>
      </c>
      <c r="C278" s="180">
        <v>271</v>
      </c>
      <c r="D278" s="198" t="s">
        <v>309</v>
      </c>
      <c r="E278" s="181">
        <v>0</v>
      </c>
      <c r="F278" s="209">
        <v>0</v>
      </c>
      <c r="G278" s="209">
        <v>0</v>
      </c>
      <c r="H278" s="181">
        <v>0</v>
      </c>
      <c r="I278" s="181">
        <v>0</v>
      </c>
      <c r="J278" s="181">
        <v>11</v>
      </c>
      <c r="K278" s="31" t="str">
        <f>IF(F278&gt;Data!$K$9,"National Record","-")</f>
        <v>-</v>
      </c>
      <c r="L278" s="31" t="str">
        <f>IF(F278&gt;Data!$M$9,"World Record","-")</f>
        <v>-</v>
      </c>
    </row>
    <row r="279" spans="1:12" ht="16.5" thickBot="1">
      <c r="A279" s="55">
        <v>276</v>
      </c>
      <c r="B279" s="182">
        <v>147</v>
      </c>
      <c r="C279" s="183">
        <v>271</v>
      </c>
      <c r="D279" s="197" t="s">
        <v>244</v>
      </c>
      <c r="E279" s="184">
        <v>0</v>
      </c>
      <c r="F279" s="209">
        <v>0</v>
      </c>
      <c r="G279" s="209">
        <v>0</v>
      </c>
      <c r="H279" s="184">
        <v>0</v>
      </c>
      <c r="I279" s="184">
        <v>0</v>
      </c>
      <c r="J279" s="184">
        <v>11</v>
      </c>
      <c r="K279" s="31" t="str">
        <f>IF(F279&gt;Data!$K$9,"National Record","-")</f>
        <v>-</v>
      </c>
      <c r="L279" s="31" t="str">
        <f>IF(F279&gt;Data!$M$9,"World Record","-")</f>
        <v>-</v>
      </c>
    </row>
    <row r="280" spans="1:12" ht="16.5" thickBot="1">
      <c r="A280" s="55">
        <v>277</v>
      </c>
      <c r="B280" s="179">
        <v>147</v>
      </c>
      <c r="C280" s="180">
        <v>271</v>
      </c>
      <c r="D280" s="198" t="s">
        <v>484</v>
      </c>
      <c r="E280" s="181">
        <v>0</v>
      </c>
      <c r="F280" s="209">
        <v>0</v>
      </c>
      <c r="G280" s="209">
        <v>0</v>
      </c>
      <c r="H280" s="181">
        <v>0</v>
      </c>
      <c r="I280" s="181">
        <v>0</v>
      </c>
      <c r="J280" s="181">
        <v>11</v>
      </c>
      <c r="K280" s="31" t="str">
        <f>IF(F280&gt;Data!$K$9,"National Record","-")</f>
        <v>-</v>
      </c>
      <c r="L280" s="31" t="str">
        <f>IF(F280&gt;Data!$M$9,"World Record","-")</f>
        <v>-</v>
      </c>
    </row>
    <row r="281" spans="1:12" ht="16.5" thickBot="1">
      <c r="A281" s="55">
        <v>278</v>
      </c>
      <c r="B281" s="182">
        <v>147</v>
      </c>
      <c r="C281" s="183">
        <v>271</v>
      </c>
      <c r="D281" s="197" t="s">
        <v>424</v>
      </c>
      <c r="E281" s="184">
        <v>0</v>
      </c>
      <c r="F281" s="209">
        <v>0</v>
      </c>
      <c r="G281" s="209">
        <v>0</v>
      </c>
      <c r="H281" s="184">
        <v>0</v>
      </c>
      <c r="I281" s="184">
        <v>0</v>
      </c>
      <c r="J281" s="184">
        <v>11</v>
      </c>
      <c r="K281" s="31" t="str">
        <f>IF(F281&gt;Data!$K$9,"National Record","-")</f>
        <v>-</v>
      </c>
      <c r="L281" s="31" t="str">
        <f>IF(F281&gt;Data!$M$9,"World Record","-")</f>
        <v>-</v>
      </c>
    </row>
    <row r="282" spans="1:12" ht="16.5" thickBot="1">
      <c r="A282" s="55">
        <v>279</v>
      </c>
      <c r="B282" s="179">
        <v>147</v>
      </c>
      <c r="C282" s="180">
        <v>271</v>
      </c>
      <c r="D282" s="198" t="s">
        <v>188</v>
      </c>
      <c r="E282" s="181">
        <v>0</v>
      </c>
      <c r="F282" s="209">
        <v>0</v>
      </c>
      <c r="G282" s="209">
        <v>0</v>
      </c>
      <c r="H282" s="181">
        <v>0</v>
      </c>
      <c r="I282" s="181">
        <v>0</v>
      </c>
      <c r="J282" s="181">
        <v>11</v>
      </c>
      <c r="K282" s="31" t="str">
        <f>IF(F282&gt;Data!$K$9,"National Record","-")</f>
        <v>-</v>
      </c>
      <c r="L282" s="31" t="str">
        <f>IF(F282&gt;Data!$M$9,"World Record","-")</f>
        <v>-</v>
      </c>
    </row>
    <row r="283" spans="1:12" ht="16.5" thickBot="1">
      <c r="A283" s="55">
        <v>280</v>
      </c>
      <c r="B283" s="182">
        <v>147</v>
      </c>
      <c r="C283" s="183">
        <v>271</v>
      </c>
      <c r="D283" s="197" t="s">
        <v>433</v>
      </c>
      <c r="E283" s="184">
        <v>0</v>
      </c>
      <c r="F283" s="209">
        <v>0</v>
      </c>
      <c r="G283" s="209">
        <v>0</v>
      </c>
      <c r="H283" s="184">
        <v>0</v>
      </c>
      <c r="I283" s="184">
        <v>0</v>
      </c>
      <c r="J283" s="184">
        <v>11</v>
      </c>
      <c r="K283" s="31" t="str">
        <f>IF(F283&gt;Data!$K$9,"National Record","-")</f>
        <v>-</v>
      </c>
      <c r="L283" s="31" t="str">
        <f>IF(F283&gt;Data!$M$9,"World Record","-")</f>
        <v>-</v>
      </c>
    </row>
    <row r="284" spans="1:12" ht="16.5" thickBot="1">
      <c r="A284" s="55">
        <v>281</v>
      </c>
      <c r="B284" s="179">
        <v>147</v>
      </c>
      <c r="C284" s="180">
        <v>271</v>
      </c>
      <c r="D284" s="198" t="s">
        <v>423</v>
      </c>
      <c r="E284" s="181">
        <v>0</v>
      </c>
      <c r="F284" s="209">
        <v>0</v>
      </c>
      <c r="G284" s="209">
        <v>0</v>
      </c>
      <c r="H284" s="181">
        <v>0</v>
      </c>
      <c r="I284" s="181">
        <v>0</v>
      </c>
      <c r="J284" s="181">
        <v>11</v>
      </c>
      <c r="K284" s="31" t="str">
        <f>IF(F284&gt;Data!$K$9,"National Record","-")</f>
        <v>-</v>
      </c>
      <c r="L284" s="31" t="str">
        <f>IF(F284&gt;Data!$M$9,"World Record","-")</f>
        <v>-</v>
      </c>
    </row>
    <row r="285" spans="1:12" ht="16.5" thickBot="1">
      <c r="A285" s="55">
        <v>282</v>
      </c>
      <c r="B285" s="182">
        <v>147</v>
      </c>
      <c r="C285" s="183">
        <v>271</v>
      </c>
      <c r="D285" s="197" t="s">
        <v>166</v>
      </c>
      <c r="E285" s="184">
        <v>0</v>
      </c>
      <c r="F285" s="209">
        <v>0</v>
      </c>
      <c r="G285" s="209">
        <v>0</v>
      </c>
      <c r="H285" s="184">
        <v>0</v>
      </c>
      <c r="I285" s="184">
        <v>0</v>
      </c>
      <c r="J285" s="184">
        <v>11</v>
      </c>
      <c r="K285" s="31" t="str">
        <f>IF(F285&gt;Data!$K$9,"National Record","-")</f>
        <v>-</v>
      </c>
      <c r="L285" s="31" t="str">
        <f>IF(F285&gt;Data!$M$9,"World Record","-")</f>
        <v>-</v>
      </c>
    </row>
    <row r="286" spans="1:12" ht="16.5" thickBot="1">
      <c r="A286" s="55">
        <v>283</v>
      </c>
      <c r="B286" s="179">
        <v>147</v>
      </c>
      <c r="C286" s="180">
        <v>271</v>
      </c>
      <c r="D286" s="198" t="s">
        <v>487</v>
      </c>
      <c r="E286" s="181">
        <v>0</v>
      </c>
      <c r="F286" s="209">
        <v>0</v>
      </c>
      <c r="G286" s="209">
        <v>0</v>
      </c>
      <c r="H286" s="181">
        <v>0</v>
      </c>
      <c r="I286" s="181">
        <v>0</v>
      </c>
      <c r="J286" s="181">
        <v>11</v>
      </c>
      <c r="K286" s="31" t="str">
        <f>IF(F286&gt;Data!$K$9,"National Record","-")</f>
        <v>-</v>
      </c>
      <c r="L286" s="31" t="str">
        <f>IF(F286&gt;Data!$M$9,"World Record","-")</f>
        <v>-</v>
      </c>
    </row>
    <row r="287" spans="1:12" ht="16.5" thickBot="1">
      <c r="A287" s="55">
        <v>284</v>
      </c>
      <c r="B287" s="182">
        <v>147</v>
      </c>
      <c r="C287" s="183">
        <v>271</v>
      </c>
      <c r="D287" s="197" t="s">
        <v>425</v>
      </c>
      <c r="E287" s="184">
        <v>0</v>
      </c>
      <c r="F287" s="209">
        <v>0</v>
      </c>
      <c r="G287" s="209">
        <v>0</v>
      </c>
      <c r="H287" s="184">
        <v>0</v>
      </c>
      <c r="I287" s="184">
        <v>0</v>
      </c>
      <c r="J287" s="184">
        <v>11</v>
      </c>
      <c r="K287" s="31" t="str">
        <f>IF(F287&gt;Data!$K$9,"National Record","-")</f>
        <v>-</v>
      </c>
      <c r="L287" s="31" t="str">
        <f>IF(F287&gt;Data!$M$9,"World Record","-")</f>
        <v>-</v>
      </c>
    </row>
    <row r="288" spans="1:12" ht="16.5" thickBot="1">
      <c r="A288" s="55">
        <v>285</v>
      </c>
      <c r="B288" s="179">
        <v>147</v>
      </c>
      <c r="C288" s="180">
        <v>271</v>
      </c>
      <c r="D288" s="198" t="s">
        <v>162</v>
      </c>
      <c r="E288" s="181">
        <v>0</v>
      </c>
      <c r="F288" s="209">
        <v>0</v>
      </c>
      <c r="G288" s="209">
        <v>0</v>
      </c>
      <c r="H288" s="181">
        <v>0</v>
      </c>
      <c r="I288" s="181">
        <v>0</v>
      </c>
      <c r="J288" s="181">
        <v>11</v>
      </c>
      <c r="K288" s="31" t="str">
        <f>IF(F288&gt;Data!$K$9,"National Record","-")</f>
        <v>-</v>
      </c>
      <c r="L288" s="31" t="str">
        <f>IF(F288&gt;Data!$M$9,"World Record","-")</f>
        <v>-</v>
      </c>
    </row>
    <row r="289" spans="1:12" ht="16.5" thickBot="1">
      <c r="A289" s="55">
        <v>286</v>
      </c>
      <c r="B289" s="182">
        <v>147</v>
      </c>
      <c r="C289" s="183">
        <v>286</v>
      </c>
      <c r="D289" s="197" t="s">
        <v>481</v>
      </c>
      <c r="E289" s="184">
        <v>0</v>
      </c>
      <c r="F289" s="209">
        <v>0</v>
      </c>
      <c r="G289" s="209">
        <v>0</v>
      </c>
      <c r="H289" s="184">
        <v>0</v>
      </c>
      <c r="I289" s="184">
        <v>0</v>
      </c>
      <c r="J289" s="184">
        <v>8</v>
      </c>
      <c r="K289" s="31" t="str">
        <f>IF(F289&gt;Data!$K$9,"National Record","-")</f>
        <v>-</v>
      </c>
      <c r="L289" s="31" t="str">
        <f>IF(F289&gt;Data!$M$9,"World Record","-")</f>
        <v>-</v>
      </c>
    </row>
    <row r="290" spans="1:12" ht="16.5" thickBot="1">
      <c r="A290" s="55">
        <v>287</v>
      </c>
      <c r="B290" s="179">
        <v>147</v>
      </c>
      <c r="C290" s="180">
        <v>287</v>
      </c>
      <c r="D290" s="198" t="s">
        <v>346</v>
      </c>
      <c r="E290" s="181">
        <v>0</v>
      </c>
      <c r="F290" s="209">
        <v>0</v>
      </c>
      <c r="G290" s="209">
        <v>0</v>
      </c>
      <c r="H290" s="181">
        <v>0</v>
      </c>
      <c r="I290" s="181">
        <v>0</v>
      </c>
      <c r="J290" s="181">
        <v>0</v>
      </c>
      <c r="K290" s="31" t="str">
        <f>IF(F290&gt;Data!$K$9,"National Record","-")</f>
        <v>-</v>
      </c>
      <c r="L290" s="31" t="str">
        <f>IF(F290&gt;Data!$M$9,"World Record","-")</f>
        <v>-</v>
      </c>
    </row>
    <row r="291" spans="1:12" ht="16.5" thickBot="1">
      <c r="A291" s="55">
        <v>288</v>
      </c>
      <c r="B291" s="182">
        <v>147</v>
      </c>
      <c r="C291" s="183">
        <v>287</v>
      </c>
      <c r="D291" s="197" t="s">
        <v>184</v>
      </c>
      <c r="E291" s="184">
        <v>0</v>
      </c>
      <c r="F291" s="209">
        <v>0</v>
      </c>
      <c r="G291" s="209">
        <v>0</v>
      </c>
      <c r="H291" s="184">
        <v>0</v>
      </c>
      <c r="I291" s="184">
        <v>0</v>
      </c>
      <c r="J291" s="184">
        <v>0</v>
      </c>
      <c r="K291" s="31" t="str">
        <f>IF(F291&gt;Data!$K$9,"National Record","-")</f>
        <v>-</v>
      </c>
      <c r="L291" s="31" t="str">
        <f>IF(F291&gt;Data!$M$9,"World Record","-")</f>
        <v>-</v>
      </c>
    </row>
    <row r="292" spans="1:12" ht="16.5" thickBot="1">
      <c r="A292" s="55">
        <v>289</v>
      </c>
      <c r="B292" s="179">
        <v>147</v>
      </c>
      <c r="C292" s="180">
        <v>287</v>
      </c>
      <c r="D292" s="198" t="s">
        <v>261</v>
      </c>
      <c r="E292" s="181">
        <v>0</v>
      </c>
      <c r="F292" s="209">
        <v>0</v>
      </c>
      <c r="G292" s="209">
        <v>0</v>
      </c>
      <c r="H292" s="181">
        <v>0</v>
      </c>
      <c r="I292" s="181">
        <v>0</v>
      </c>
      <c r="J292" s="181">
        <v>0</v>
      </c>
      <c r="K292" s="31" t="str">
        <f>IF(F292&gt;Data!$K$9,"National Record","-")</f>
        <v>-</v>
      </c>
      <c r="L292" s="31" t="str">
        <f>IF(F292&gt;Data!$M$9,"World Record","-")</f>
        <v>-</v>
      </c>
    </row>
    <row r="293" spans="1:12" ht="16.5" thickBot="1">
      <c r="A293" s="55">
        <v>290</v>
      </c>
      <c r="B293" s="182">
        <v>147</v>
      </c>
      <c r="C293" s="183">
        <v>287</v>
      </c>
      <c r="D293" s="197" t="s">
        <v>349</v>
      </c>
      <c r="E293" s="184">
        <v>0</v>
      </c>
      <c r="F293" s="209">
        <v>0</v>
      </c>
      <c r="G293" s="209">
        <v>0</v>
      </c>
      <c r="H293" s="184">
        <v>0</v>
      </c>
      <c r="I293" s="184">
        <v>0</v>
      </c>
      <c r="J293" s="184">
        <v>0</v>
      </c>
      <c r="K293" s="31" t="str">
        <f>IF(F293&gt;Data!$K$9,"National Record","-")</f>
        <v>-</v>
      </c>
      <c r="L293" s="31" t="str">
        <f>IF(F293&gt;Data!$M$9,"World Record","-")</f>
        <v>-</v>
      </c>
    </row>
    <row r="294" spans="1:12" ht="16.5" thickBot="1">
      <c r="A294" s="55">
        <v>291</v>
      </c>
      <c r="B294" s="179">
        <v>147</v>
      </c>
      <c r="C294" s="180">
        <v>287</v>
      </c>
      <c r="D294" s="198" t="s">
        <v>419</v>
      </c>
      <c r="E294" s="181">
        <v>0</v>
      </c>
      <c r="F294" s="209">
        <v>0</v>
      </c>
      <c r="G294" s="209">
        <v>0</v>
      </c>
      <c r="H294" s="181">
        <v>0</v>
      </c>
      <c r="I294" s="181">
        <v>0</v>
      </c>
      <c r="J294" s="181">
        <v>0</v>
      </c>
      <c r="K294" s="31" t="str">
        <f>IF(F294&gt;Data!$K$9,"National Record","-")</f>
        <v>-</v>
      </c>
      <c r="L294" s="31" t="str">
        <f>IF(F294&gt;Data!$M$9,"World Record","-")</f>
        <v>-</v>
      </c>
    </row>
    <row r="295" spans="1:12" ht="16.5" thickBot="1">
      <c r="A295" s="55">
        <v>292</v>
      </c>
      <c r="B295" s="182">
        <v>147</v>
      </c>
      <c r="C295" s="183">
        <v>287</v>
      </c>
      <c r="D295" s="197" t="s">
        <v>497</v>
      </c>
      <c r="E295" s="184">
        <v>0</v>
      </c>
      <c r="F295" s="209">
        <v>0</v>
      </c>
      <c r="G295" s="209">
        <v>0</v>
      </c>
      <c r="H295" s="184">
        <v>0</v>
      </c>
      <c r="I295" s="184">
        <v>0</v>
      </c>
      <c r="J295" s="184">
        <v>0</v>
      </c>
      <c r="K295" s="31" t="str">
        <f>IF(F295&gt;Data!$K$9,"National Record","-")</f>
        <v>-</v>
      </c>
      <c r="L295" s="31" t="str">
        <f>IF(F295&gt;Data!$M$9,"World Record","-")</f>
        <v>-</v>
      </c>
    </row>
    <row r="296" spans="1:12" ht="16.5" thickBot="1">
      <c r="A296" s="55">
        <v>293</v>
      </c>
      <c r="B296" s="179">
        <v>147</v>
      </c>
      <c r="C296" s="180">
        <v>287</v>
      </c>
      <c r="D296" s="198" t="s">
        <v>192</v>
      </c>
      <c r="E296" s="181">
        <v>0</v>
      </c>
      <c r="F296" s="209">
        <v>0</v>
      </c>
      <c r="G296" s="209">
        <v>0</v>
      </c>
      <c r="H296" s="181">
        <v>0</v>
      </c>
      <c r="I296" s="181">
        <v>0</v>
      </c>
      <c r="J296" s="181">
        <v>0</v>
      </c>
      <c r="K296" s="31" t="str">
        <f>IF(F296&gt;Data!$K$9,"National Record","-")</f>
        <v>-</v>
      </c>
      <c r="L296" s="31" t="str">
        <f>IF(F296&gt;Data!$M$9,"World Record","-")</f>
        <v>-</v>
      </c>
    </row>
    <row r="297" spans="1:12" ht="16.5" thickBot="1">
      <c r="A297" s="55">
        <v>294</v>
      </c>
      <c r="B297" s="182">
        <v>147</v>
      </c>
      <c r="C297" s="183">
        <v>287</v>
      </c>
      <c r="D297" s="197" t="s">
        <v>491</v>
      </c>
      <c r="E297" s="184">
        <v>0</v>
      </c>
      <c r="F297" s="209">
        <v>0</v>
      </c>
      <c r="G297" s="209">
        <v>0</v>
      </c>
      <c r="H297" s="184">
        <v>0</v>
      </c>
      <c r="I297" s="184">
        <v>0</v>
      </c>
      <c r="J297" s="184">
        <v>0</v>
      </c>
      <c r="K297" s="31" t="str">
        <f>IF(F297&gt;Data!$K$9,"National Record","-")</f>
        <v>-</v>
      </c>
      <c r="L297" s="31" t="str">
        <f>IF(F297&gt;Data!$M$9,"World Record","-")</f>
        <v>-</v>
      </c>
    </row>
    <row r="298" spans="1:12" ht="16.5" thickBot="1">
      <c r="A298" s="55">
        <v>295</v>
      </c>
      <c r="B298" s="179">
        <v>147</v>
      </c>
      <c r="C298" s="180">
        <v>287</v>
      </c>
      <c r="D298" s="198" t="s">
        <v>450</v>
      </c>
      <c r="E298" s="181">
        <v>0</v>
      </c>
      <c r="F298" s="209">
        <v>0</v>
      </c>
      <c r="G298" s="209">
        <v>0</v>
      </c>
      <c r="H298" s="181">
        <v>0</v>
      </c>
      <c r="I298" s="181">
        <v>0</v>
      </c>
      <c r="J298" s="181">
        <v>0</v>
      </c>
      <c r="K298" s="31" t="str">
        <f>IF(F298&gt;Data!$K$9,"National Record","-")</f>
        <v>-</v>
      </c>
      <c r="L298" s="31" t="str">
        <f>IF(F298&gt;Data!$M$9,"World Record","-")</f>
        <v>-</v>
      </c>
    </row>
    <row r="299" spans="1:12" ht="16.5" thickBot="1">
      <c r="A299" s="55">
        <v>296</v>
      </c>
      <c r="B299" s="182">
        <v>147</v>
      </c>
      <c r="C299" s="183">
        <v>287</v>
      </c>
      <c r="D299" s="197" t="s">
        <v>212</v>
      </c>
      <c r="E299" s="184">
        <v>0</v>
      </c>
      <c r="F299" s="209">
        <v>0</v>
      </c>
      <c r="G299" s="209">
        <v>0</v>
      </c>
      <c r="H299" s="184">
        <v>0</v>
      </c>
      <c r="I299" s="184">
        <v>0</v>
      </c>
      <c r="J299" s="184">
        <v>0</v>
      </c>
      <c r="K299" s="31" t="str">
        <f>IF(F299&gt;Data!$K$9,"National Record","-")</f>
        <v>-</v>
      </c>
      <c r="L299" s="31" t="str">
        <f>IF(F299&gt;Data!$M$9,"World Record","-")</f>
        <v>-</v>
      </c>
    </row>
    <row r="300" spans="1:12" ht="16.5" thickBot="1">
      <c r="A300" s="55">
        <v>297</v>
      </c>
      <c r="B300" s="179">
        <v>147</v>
      </c>
      <c r="C300" s="180">
        <v>287</v>
      </c>
      <c r="D300" s="198" t="s">
        <v>210</v>
      </c>
      <c r="E300" s="181">
        <v>0</v>
      </c>
      <c r="F300" s="209">
        <v>0</v>
      </c>
      <c r="G300" s="209">
        <v>0</v>
      </c>
      <c r="H300" s="181">
        <v>0</v>
      </c>
      <c r="I300" s="181">
        <v>0</v>
      </c>
      <c r="J300" s="181">
        <v>0</v>
      </c>
      <c r="K300" s="31" t="str">
        <f>IF(F300&gt;Data!$K$9,"National Record","-")</f>
        <v>-</v>
      </c>
      <c r="L300" s="31" t="str">
        <f>IF(F300&gt;Data!$M$9,"World Record","-")</f>
        <v>-</v>
      </c>
    </row>
    <row r="301" spans="1:12" ht="16.5" thickBot="1">
      <c r="A301" s="55">
        <v>298</v>
      </c>
      <c r="B301" s="182">
        <v>147</v>
      </c>
      <c r="C301" s="183">
        <v>287</v>
      </c>
      <c r="D301" s="197" t="s">
        <v>272</v>
      </c>
      <c r="E301" s="184">
        <v>0</v>
      </c>
      <c r="F301" s="209">
        <v>0</v>
      </c>
      <c r="G301" s="209">
        <v>0</v>
      </c>
      <c r="H301" s="184">
        <v>0</v>
      </c>
      <c r="I301" s="184">
        <v>0</v>
      </c>
      <c r="J301" s="184">
        <v>0</v>
      </c>
      <c r="K301" s="31" t="str">
        <f>IF(F301&gt;Data!$K$9,"National Record","-")</f>
        <v>-</v>
      </c>
      <c r="L301" s="31" t="str">
        <f>IF(F301&gt;Data!$M$9,"World Record","-")</f>
        <v>-</v>
      </c>
    </row>
    <row r="302" spans="1:12" ht="16.5" thickBot="1">
      <c r="A302" s="55">
        <v>299</v>
      </c>
      <c r="B302" s="179">
        <v>147</v>
      </c>
      <c r="C302" s="180">
        <v>287</v>
      </c>
      <c r="D302" s="198" t="s">
        <v>186</v>
      </c>
      <c r="E302" s="181">
        <v>0</v>
      </c>
      <c r="F302" s="209">
        <v>0</v>
      </c>
      <c r="G302" s="209">
        <v>0</v>
      </c>
      <c r="H302" s="181">
        <v>0</v>
      </c>
      <c r="I302" s="181">
        <v>0</v>
      </c>
      <c r="J302" s="181">
        <v>0</v>
      </c>
      <c r="K302" s="31" t="str">
        <f>IF(F302&gt;Data!$K$9,"National Record","-")</f>
        <v>-</v>
      </c>
      <c r="L302" s="31" t="str">
        <f>IF(F302&gt;Data!$M$9,"World Record","-")</f>
        <v>-</v>
      </c>
    </row>
    <row r="303" spans="1:12" ht="16.5" thickBot="1">
      <c r="A303" s="55">
        <v>300</v>
      </c>
      <c r="B303" s="182">
        <v>147</v>
      </c>
      <c r="C303" s="183">
        <v>287</v>
      </c>
      <c r="D303" s="197" t="s">
        <v>436</v>
      </c>
      <c r="E303" s="184">
        <v>0</v>
      </c>
      <c r="F303" s="209">
        <v>0</v>
      </c>
      <c r="G303" s="209">
        <v>0</v>
      </c>
      <c r="H303" s="184">
        <v>0</v>
      </c>
      <c r="I303" s="184">
        <v>0</v>
      </c>
      <c r="J303" s="184">
        <v>0</v>
      </c>
      <c r="K303" s="31" t="str">
        <f>IF(F303&gt;Data!$K$9,"National Record","-")</f>
        <v>-</v>
      </c>
      <c r="L303" s="31" t="str">
        <f>IF(F303&gt;Data!$M$9,"World Record","-")</f>
        <v>-</v>
      </c>
    </row>
    <row r="304" spans="1:12" ht="16.5" thickBot="1">
      <c r="A304" s="55">
        <v>301</v>
      </c>
      <c r="B304" s="171">
        <v>147</v>
      </c>
      <c r="C304" s="172">
        <v>287</v>
      </c>
      <c r="D304" s="196" t="s">
        <v>277</v>
      </c>
      <c r="E304" s="174">
        <v>0</v>
      </c>
      <c r="F304" s="208">
        <v>0</v>
      </c>
      <c r="G304" s="208">
        <v>0</v>
      </c>
      <c r="H304" s="174">
        <v>0</v>
      </c>
      <c r="I304" s="174">
        <v>0</v>
      </c>
      <c r="J304" s="174">
        <v>0</v>
      </c>
      <c r="K304" s="31" t="str">
        <f>IF(F304&gt;Data!$K$9,"National Record","-")</f>
        <v>-</v>
      </c>
      <c r="L304" s="31" t="str">
        <f>IF(F304&gt;Data!$M$9,"World Record","-")</f>
        <v>-</v>
      </c>
    </row>
    <row r="305" spans="1:12" ht="16.5" thickBot="1">
      <c r="A305" s="55">
        <v>302</v>
      </c>
      <c r="B305" s="182">
        <v>147</v>
      </c>
      <c r="C305" s="183">
        <v>287</v>
      </c>
      <c r="D305" s="197" t="s">
        <v>283</v>
      </c>
      <c r="E305" s="184">
        <v>0</v>
      </c>
      <c r="F305" s="209">
        <v>0</v>
      </c>
      <c r="G305" s="209">
        <v>0</v>
      </c>
      <c r="H305" s="184">
        <v>0</v>
      </c>
      <c r="I305" s="184">
        <v>0</v>
      </c>
      <c r="J305" s="184">
        <v>0</v>
      </c>
      <c r="K305" s="31" t="str">
        <f>IF(F305&gt;Data!$K$9,"National Record","-")</f>
        <v>-</v>
      </c>
      <c r="L305" s="31" t="str">
        <f>IF(F305&gt;Data!$M$9,"World Record","-")</f>
        <v>-</v>
      </c>
    </row>
    <row r="306" spans="1:12" ht="16.5" thickBot="1">
      <c r="A306" s="55">
        <v>303</v>
      </c>
      <c r="B306" s="179">
        <v>147</v>
      </c>
      <c r="C306" s="180">
        <v>287</v>
      </c>
      <c r="D306" s="198" t="s">
        <v>390</v>
      </c>
      <c r="E306" s="181">
        <v>0</v>
      </c>
      <c r="F306" s="209">
        <v>0</v>
      </c>
      <c r="G306" s="209">
        <v>0</v>
      </c>
      <c r="H306" s="181">
        <v>0</v>
      </c>
      <c r="I306" s="181">
        <v>0</v>
      </c>
      <c r="J306" s="181">
        <v>0</v>
      </c>
      <c r="K306" s="31" t="str">
        <f>IF(F306&gt;Data!$K$9,"National Record","-")</f>
        <v>-</v>
      </c>
      <c r="L306" s="31" t="str">
        <f>IF(F306&gt;Data!$M$9,"World Record","-")</f>
        <v>-</v>
      </c>
    </row>
    <row r="307" spans="1:12" ht="16.5" thickBot="1">
      <c r="A307" s="55">
        <v>304</v>
      </c>
      <c r="B307" s="182">
        <v>147</v>
      </c>
      <c r="C307" s="183">
        <v>287</v>
      </c>
      <c r="D307" s="197" t="s">
        <v>488</v>
      </c>
      <c r="E307" s="184">
        <v>0</v>
      </c>
      <c r="F307" s="209">
        <v>0</v>
      </c>
      <c r="G307" s="209">
        <v>0</v>
      </c>
      <c r="H307" s="184">
        <v>0</v>
      </c>
      <c r="I307" s="184">
        <v>0</v>
      </c>
      <c r="J307" s="184">
        <v>0</v>
      </c>
      <c r="K307" s="31" t="str">
        <f>IF(F307&gt;Data!$K$9,"National Record","-")</f>
        <v>-</v>
      </c>
      <c r="L307" s="31" t="str">
        <f>IF(F307&gt;Data!$M$9,"World Record","-")</f>
        <v>-</v>
      </c>
    </row>
    <row r="308" spans="1:12" ht="16.5" thickBot="1">
      <c r="A308" s="55">
        <v>305</v>
      </c>
      <c r="B308" s="179">
        <v>147</v>
      </c>
      <c r="C308" s="180">
        <v>287</v>
      </c>
      <c r="D308" s="198" t="s">
        <v>405</v>
      </c>
      <c r="E308" s="181">
        <v>0</v>
      </c>
      <c r="F308" s="209">
        <v>0</v>
      </c>
      <c r="G308" s="209">
        <v>0</v>
      </c>
      <c r="H308" s="181">
        <v>0</v>
      </c>
      <c r="I308" s="181">
        <v>0</v>
      </c>
      <c r="J308" s="181">
        <v>0</v>
      </c>
      <c r="K308" s="31" t="str">
        <f>IF(F308&gt;Data!$K$9,"National Record","-")</f>
        <v>-</v>
      </c>
      <c r="L308" s="31" t="str">
        <f>IF(F308&gt;Data!$M$9,"World Record","-")</f>
        <v>-</v>
      </c>
    </row>
    <row r="309" spans="1:12" ht="16.5" thickBot="1">
      <c r="A309" s="55">
        <v>306</v>
      </c>
      <c r="B309" s="182">
        <v>147</v>
      </c>
      <c r="C309" s="183">
        <v>287</v>
      </c>
      <c r="D309" s="197" t="s">
        <v>308</v>
      </c>
      <c r="E309" s="184">
        <v>0</v>
      </c>
      <c r="F309" s="209">
        <v>0</v>
      </c>
      <c r="G309" s="209">
        <v>0</v>
      </c>
      <c r="H309" s="184">
        <v>0</v>
      </c>
      <c r="I309" s="184">
        <v>0</v>
      </c>
      <c r="J309" s="184">
        <v>0</v>
      </c>
      <c r="K309" s="31" t="str">
        <f>IF(F309&gt;Data!$K$9,"National Record","-")</f>
        <v>-</v>
      </c>
      <c r="L309" s="31" t="str">
        <f>IF(F309&gt;Data!$M$9,"World Record","-")</f>
        <v>-</v>
      </c>
    </row>
    <row r="310" spans="1:12" ht="16.5" thickBot="1">
      <c r="A310" s="55">
        <v>307</v>
      </c>
      <c r="B310" s="179">
        <v>147</v>
      </c>
      <c r="C310" s="180">
        <v>287</v>
      </c>
      <c r="D310" s="198" t="s">
        <v>258</v>
      </c>
      <c r="E310" s="181">
        <v>0</v>
      </c>
      <c r="F310" s="209">
        <v>0</v>
      </c>
      <c r="G310" s="209">
        <v>0</v>
      </c>
      <c r="H310" s="181">
        <v>0</v>
      </c>
      <c r="I310" s="181">
        <v>0</v>
      </c>
      <c r="J310" s="181">
        <v>0</v>
      </c>
      <c r="K310" s="31" t="str">
        <f>IF(F310&gt;Data!$K$9,"National Record","-")</f>
        <v>-</v>
      </c>
      <c r="L310" s="31" t="str">
        <f>IF(F310&gt;Data!$M$9,"World Record","-")</f>
        <v>-</v>
      </c>
    </row>
    <row r="311" spans="1:12" ht="16.5" thickBot="1">
      <c r="A311" s="55">
        <v>308</v>
      </c>
      <c r="B311" s="182">
        <v>147</v>
      </c>
      <c r="C311" s="183">
        <v>287</v>
      </c>
      <c r="D311" s="197" t="s">
        <v>260</v>
      </c>
      <c r="E311" s="184">
        <v>0</v>
      </c>
      <c r="F311" s="209">
        <v>0</v>
      </c>
      <c r="G311" s="209">
        <v>0</v>
      </c>
      <c r="H311" s="184">
        <v>0</v>
      </c>
      <c r="I311" s="184">
        <v>0</v>
      </c>
      <c r="J311" s="184">
        <v>0</v>
      </c>
      <c r="K311" s="31" t="str">
        <f>IF(F311&gt;Data!$K$9,"National Record","-")</f>
        <v>-</v>
      </c>
      <c r="L311" s="31" t="str">
        <f>IF(F311&gt;Data!$M$9,"World Record","-")</f>
        <v>-</v>
      </c>
    </row>
    <row r="312" spans="1:12" ht="16.5" thickBot="1">
      <c r="A312" s="55">
        <v>309</v>
      </c>
      <c r="B312" s="179">
        <v>147</v>
      </c>
      <c r="C312" s="180">
        <v>287</v>
      </c>
      <c r="D312" s="198" t="s">
        <v>315</v>
      </c>
      <c r="E312" s="181">
        <v>0</v>
      </c>
      <c r="F312" s="209">
        <v>0</v>
      </c>
      <c r="G312" s="209">
        <v>0</v>
      </c>
      <c r="H312" s="181">
        <v>0</v>
      </c>
      <c r="I312" s="181">
        <v>0</v>
      </c>
      <c r="J312" s="181">
        <v>0</v>
      </c>
      <c r="K312" s="31" t="str">
        <f>IF(F312&gt;Data!$K$9,"National Record","-")</f>
        <v>-</v>
      </c>
      <c r="L312" s="31" t="str">
        <f>IF(F312&gt;Data!$M$9,"World Record","-")</f>
        <v>-</v>
      </c>
    </row>
    <row r="313" spans="1:12" ht="16.5" thickBot="1">
      <c r="A313" s="55">
        <v>310</v>
      </c>
      <c r="B313" s="182">
        <v>147</v>
      </c>
      <c r="C313" s="183">
        <v>287</v>
      </c>
      <c r="D313" s="197" t="s">
        <v>347</v>
      </c>
      <c r="E313" s="184">
        <v>0</v>
      </c>
      <c r="F313" s="209">
        <v>0</v>
      </c>
      <c r="G313" s="209">
        <v>0</v>
      </c>
      <c r="H313" s="184">
        <v>0</v>
      </c>
      <c r="I313" s="184">
        <v>0</v>
      </c>
      <c r="J313" s="184">
        <v>0</v>
      </c>
      <c r="K313" s="31" t="str">
        <f>IF(F313&gt;Data!$K$9,"National Record","-")</f>
        <v>-</v>
      </c>
      <c r="L313" s="31" t="str">
        <f>IF(F313&gt;Data!$M$9,"World Record","-")</f>
        <v>-</v>
      </c>
    </row>
    <row r="314" spans="1:12" ht="16.5" thickBot="1">
      <c r="A314" s="55">
        <v>311</v>
      </c>
      <c r="B314" s="179">
        <v>147</v>
      </c>
      <c r="C314" s="180">
        <v>287</v>
      </c>
      <c r="D314" s="198" t="s">
        <v>269</v>
      </c>
      <c r="E314" s="181">
        <v>0</v>
      </c>
      <c r="F314" s="209">
        <v>0</v>
      </c>
      <c r="G314" s="209">
        <v>0</v>
      </c>
      <c r="H314" s="181">
        <v>0</v>
      </c>
      <c r="I314" s="181">
        <v>0</v>
      </c>
      <c r="J314" s="181">
        <v>0</v>
      </c>
      <c r="K314" s="31" t="str">
        <f>IF(F314&gt;Data!$K$9,"National Record","-")</f>
        <v>-</v>
      </c>
      <c r="L314" s="31" t="str">
        <f>IF(F314&gt;Data!$M$9,"World Record","-")</f>
        <v>-</v>
      </c>
    </row>
    <row r="315" spans="1:12" ht="16.5" thickBot="1">
      <c r="A315" s="55">
        <v>312</v>
      </c>
      <c r="B315" s="182">
        <v>147</v>
      </c>
      <c r="C315" s="183">
        <v>287</v>
      </c>
      <c r="D315" s="197" t="s">
        <v>476</v>
      </c>
      <c r="E315" s="184">
        <v>0</v>
      </c>
      <c r="F315" s="209">
        <v>0</v>
      </c>
      <c r="G315" s="209">
        <v>0</v>
      </c>
      <c r="H315" s="184">
        <v>0</v>
      </c>
      <c r="I315" s="184">
        <v>0</v>
      </c>
      <c r="J315" s="184">
        <v>0</v>
      </c>
      <c r="K315" s="31" t="str">
        <f>IF(F315&gt;Data!$K$9,"National Record","-")</f>
        <v>-</v>
      </c>
      <c r="L315" s="31" t="str">
        <f>IF(F315&gt;Data!$M$9,"World Record","-")</f>
        <v>-</v>
      </c>
    </row>
    <row r="316" spans="1:12" ht="16.5" thickBot="1">
      <c r="A316" s="55">
        <v>313</v>
      </c>
      <c r="B316" s="179">
        <v>147</v>
      </c>
      <c r="C316" s="180">
        <v>287</v>
      </c>
      <c r="D316" s="198" t="s">
        <v>297</v>
      </c>
      <c r="E316" s="181">
        <v>0</v>
      </c>
      <c r="F316" s="209">
        <v>0</v>
      </c>
      <c r="G316" s="209">
        <v>0</v>
      </c>
      <c r="H316" s="181">
        <v>0</v>
      </c>
      <c r="I316" s="181">
        <v>0</v>
      </c>
      <c r="J316" s="181">
        <v>0</v>
      </c>
      <c r="K316" s="31" t="str">
        <f>IF(F316&gt;Data!$K$9,"National Record","-")</f>
        <v>-</v>
      </c>
      <c r="L316" s="31" t="str">
        <f>IF(F316&gt;Data!$M$9,"World Record","-")</f>
        <v>-</v>
      </c>
    </row>
    <row r="317" spans="1:12" ht="16.5" thickBot="1">
      <c r="A317" s="55">
        <v>314</v>
      </c>
      <c r="B317" s="182">
        <v>147</v>
      </c>
      <c r="C317" s="183">
        <v>287</v>
      </c>
      <c r="D317" s="197" t="s">
        <v>215</v>
      </c>
      <c r="E317" s="184">
        <v>0</v>
      </c>
      <c r="F317" s="209">
        <v>0</v>
      </c>
      <c r="G317" s="209">
        <v>0</v>
      </c>
      <c r="H317" s="184">
        <v>0</v>
      </c>
      <c r="I317" s="184">
        <v>0</v>
      </c>
      <c r="J317" s="184">
        <v>0</v>
      </c>
      <c r="K317" s="31" t="str">
        <f>IF(F317&gt;Data!$K$9,"National Record","-")</f>
        <v>-</v>
      </c>
      <c r="L317" s="31" t="str">
        <f>IF(F317&gt;Data!$M$9,"World Record","-")</f>
        <v>-</v>
      </c>
    </row>
    <row r="318" spans="1:12" ht="16.5" thickBot="1">
      <c r="A318" s="55">
        <v>315</v>
      </c>
      <c r="B318" s="179">
        <v>147</v>
      </c>
      <c r="C318" s="180">
        <v>287</v>
      </c>
      <c r="D318" s="198" t="s">
        <v>485</v>
      </c>
      <c r="E318" s="181">
        <v>0</v>
      </c>
      <c r="F318" s="209">
        <v>0</v>
      </c>
      <c r="G318" s="209">
        <v>0</v>
      </c>
      <c r="H318" s="181">
        <v>0</v>
      </c>
      <c r="I318" s="181">
        <v>0</v>
      </c>
      <c r="J318" s="181">
        <v>0</v>
      </c>
      <c r="K318" s="31" t="str">
        <f>IF(F318&gt;Data!$K$9,"National Record","-")</f>
        <v>-</v>
      </c>
      <c r="L318" s="31" t="str">
        <f>IF(F318&gt;Data!$M$9,"World Record","-")</f>
        <v>-</v>
      </c>
    </row>
    <row r="319" spans="1:12" ht="16.5" thickBot="1">
      <c r="A319" s="55">
        <v>316</v>
      </c>
      <c r="B319" s="182">
        <v>147</v>
      </c>
      <c r="C319" s="183">
        <v>287</v>
      </c>
      <c r="D319" s="197" t="s">
        <v>185</v>
      </c>
      <c r="E319" s="184">
        <v>0</v>
      </c>
      <c r="F319" s="209">
        <v>0</v>
      </c>
      <c r="G319" s="209">
        <v>0</v>
      </c>
      <c r="H319" s="184">
        <v>0</v>
      </c>
      <c r="I319" s="184">
        <v>0</v>
      </c>
      <c r="J319" s="184">
        <v>0</v>
      </c>
      <c r="K319" s="31" t="str">
        <f>IF(F319&gt;Data!$K$9,"National Record","-")</f>
        <v>-</v>
      </c>
      <c r="L319" s="31" t="str">
        <f>IF(F319&gt;Data!$M$9,"World Record","-")</f>
        <v>-</v>
      </c>
    </row>
    <row r="320" spans="1:12" ht="16.5" thickBot="1">
      <c r="A320" s="55">
        <v>317</v>
      </c>
      <c r="B320" s="179">
        <v>147</v>
      </c>
      <c r="C320" s="180">
        <v>287</v>
      </c>
      <c r="D320" s="198" t="s">
        <v>175</v>
      </c>
      <c r="E320" s="181">
        <v>0</v>
      </c>
      <c r="F320" s="209">
        <v>0</v>
      </c>
      <c r="G320" s="209">
        <v>0</v>
      </c>
      <c r="H320" s="181">
        <v>0</v>
      </c>
      <c r="I320" s="181">
        <v>0</v>
      </c>
      <c r="J320" s="181">
        <v>0</v>
      </c>
      <c r="K320" s="31" t="str">
        <f>IF(F320&gt;Data!$K$9,"National Record","-")</f>
        <v>-</v>
      </c>
      <c r="L320" s="31" t="str">
        <f>IF(F320&gt;Data!$M$9,"World Record","-")</f>
        <v>-</v>
      </c>
    </row>
    <row r="321" spans="1:12" ht="16.5" thickBot="1">
      <c r="A321" s="55">
        <v>318</v>
      </c>
      <c r="B321" s="182">
        <v>147</v>
      </c>
      <c r="C321" s="183">
        <v>287</v>
      </c>
      <c r="D321" s="197" t="s">
        <v>173</v>
      </c>
      <c r="E321" s="184">
        <v>0</v>
      </c>
      <c r="F321" s="209">
        <v>0</v>
      </c>
      <c r="G321" s="209">
        <v>0</v>
      </c>
      <c r="H321" s="184">
        <v>0</v>
      </c>
      <c r="I321" s="184">
        <v>0</v>
      </c>
      <c r="J321" s="184">
        <v>0</v>
      </c>
      <c r="K321" s="31" t="str">
        <f>IF(F321&gt;Data!$K$9,"National Record","-")</f>
        <v>-</v>
      </c>
      <c r="L321" s="31" t="str">
        <f>IF(F321&gt;Data!$M$9,"World Record","-")</f>
        <v>-</v>
      </c>
    </row>
    <row r="322" spans="1:12" ht="16.5" thickBot="1">
      <c r="A322" s="55">
        <v>319</v>
      </c>
      <c r="B322" s="179">
        <v>147</v>
      </c>
      <c r="C322" s="180">
        <v>287</v>
      </c>
      <c r="D322" s="198" t="s">
        <v>270</v>
      </c>
      <c r="E322" s="181">
        <v>0</v>
      </c>
      <c r="F322" s="209">
        <v>0</v>
      </c>
      <c r="G322" s="209">
        <v>0</v>
      </c>
      <c r="H322" s="181">
        <v>0</v>
      </c>
      <c r="I322" s="181">
        <v>0</v>
      </c>
      <c r="J322" s="181">
        <v>0</v>
      </c>
      <c r="K322" s="31" t="str">
        <f>IF(F322&gt;Data!$K$9,"National Record","-")</f>
        <v>-</v>
      </c>
      <c r="L322" s="31" t="str">
        <f>IF(F322&gt;Data!$M$9,"World Record","-")</f>
        <v>-</v>
      </c>
    </row>
    <row r="323" spans="1:12" ht="16.5" thickBot="1">
      <c r="A323" s="55">
        <v>320</v>
      </c>
      <c r="B323" s="182">
        <v>147</v>
      </c>
      <c r="C323" s="183">
        <v>287</v>
      </c>
      <c r="D323" s="197" t="s">
        <v>189</v>
      </c>
      <c r="E323" s="184">
        <v>0</v>
      </c>
      <c r="F323" s="209">
        <v>0</v>
      </c>
      <c r="G323" s="209">
        <v>0</v>
      </c>
      <c r="H323" s="184">
        <v>0</v>
      </c>
      <c r="I323" s="184">
        <v>0</v>
      </c>
      <c r="J323" s="184">
        <v>0</v>
      </c>
      <c r="K323" s="31" t="str">
        <f>IF(F323&gt;Data!$K$9,"National Record","-")</f>
        <v>-</v>
      </c>
      <c r="L323" s="31" t="str">
        <f>IF(F323&gt;Data!$M$9,"World Record","-")</f>
        <v>-</v>
      </c>
    </row>
    <row r="324" spans="1:12" ht="16.5" thickBot="1">
      <c r="A324" s="55">
        <v>321</v>
      </c>
      <c r="B324" s="179">
        <v>147</v>
      </c>
      <c r="C324" s="180">
        <v>287</v>
      </c>
      <c r="D324" s="198" t="s">
        <v>280</v>
      </c>
      <c r="E324" s="181">
        <v>0</v>
      </c>
      <c r="F324" s="209">
        <v>0</v>
      </c>
      <c r="G324" s="209">
        <v>0</v>
      </c>
      <c r="H324" s="181">
        <v>0</v>
      </c>
      <c r="I324" s="181">
        <v>0</v>
      </c>
      <c r="J324" s="181">
        <v>0</v>
      </c>
      <c r="K324" s="31" t="str">
        <f>IF(F324&gt;Data!$K$9,"National Record","-")</f>
        <v>-</v>
      </c>
      <c r="L324" s="31" t="str">
        <f>IF(F324&gt;Data!$M$9,"World Record","-")</f>
        <v>-</v>
      </c>
    </row>
    <row r="325" spans="1:12" ht="16.5" thickBot="1">
      <c r="A325" s="55">
        <v>322</v>
      </c>
      <c r="B325" s="182">
        <v>147</v>
      </c>
      <c r="C325" s="183">
        <v>287</v>
      </c>
      <c r="D325" s="197" t="s">
        <v>350</v>
      </c>
      <c r="E325" s="184">
        <v>0</v>
      </c>
      <c r="F325" s="209">
        <v>0</v>
      </c>
      <c r="G325" s="209">
        <v>0</v>
      </c>
      <c r="H325" s="184">
        <v>0</v>
      </c>
      <c r="I325" s="184">
        <v>0</v>
      </c>
      <c r="J325" s="184">
        <v>0</v>
      </c>
      <c r="K325" s="31" t="str">
        <f>IF(F325&gt;Data!$K$9,"National Record","-")</f>
        <v>-</v>
      </c>
      <c r="L325" s="31" t="str">
        <f>IF(F325&gt;Data!$M$9,"World Record","-")</f>
        <v>-</v>
      </c>
    </row>
    <row r="326" spans="1:12" ht="16.5" thickBot="1">
      <c r="A326" s="55">
        <v>323</v>
      </c>
      <c r="B326" s="179">
        <v>147</v>
      </c>
      <c r="C326" s="180">
        <v>287</v>
      </c>
      <c r="D326" s="198" t="s">
        <v>177</v>
      </c>
      <c r="E326" s="181">
        <v>0</v>
      </c>
      <c r="F326" s="209">
        <v>0</v>
      </c>
      <c r="G326" s="209">
        <v>0</v>
      </c>
      <c r="H326" s="181">
        <v>0</v>
      </c>
      <c r="I326" s="181">
        <v>0</v>
      </c>
      <c r="J326" s="181">
        <v>0</v>
      </c>
      <c r="K326" s="31" t="str">
        <f>IF(F326&gt;Data!$K$9,"National Record","-")</f>
        <v>-</v>
      </c>
      <c r="L326" s="31" t="str">
        <f>IF(F326&gt;Data!$M$9,"World Record","-")</f>
        <v>-</v>
      </c>
    </row>
    <row r="327" spans="1:12" ht="16.5" thickBot="1">
      <c r="A327" s="55">
        <v>324</v>
      </c>
      <c r="B327" s="182">
        <v>147</v>
      </c>
      <c r="C327" s="183">
        <v>287</v>
      </c>
      <c r="D327" s="197" t="s">
        <v>345</v>
      </c>
      <c r="E327" s="184">
        <v>0</v>
      </c>
      <c r="F327" s="209">
        <v>0</v>
      </c>
      <c r="G327" s="209">
        <v>0</v>
      </c>
      <c r="H327" s="184">
        <v>0</v>
      </c>
      <c r="I327" s="184">
        <v>0</v>
      </c>
      <c r="J327" s="184">
        <v>0</v>
      </c>
      <c r="K327" s="31" t="str">
        <f>IF(F327&gt;Data!$K$9,"National Record","-")</f>
        <v>-</v>
      </c>
      <c r="L327" s="31" t="str">
        <f>IF(F327&gt;Data!$M$9,"World Record","-")</f>
        <v>-</v>
      </c>
    </row>
    <row r="328" spans="1:12" ht="16.5" thickBot="1">
      <c r="A328" s="55">
        <v>325</v>
      </c>
      <c r="B328" s="179">
        <v>147</v>
      </c>
      <c r="C328" s="180">
        <v>287</v>
      </c>
      <c r="D328" s="198" t="s">
        <v>271</v>
      </c>
      <c r="E328" s="181">
        <v>0</v>
      </c>
      <c r="F328" s="209">
        <v>0</v>
      </c>
      <c r="G328" s="209">
        <v>0</v>
      </c>
      <c r="H328" s="181">
        <v>0</v>
      </c>
      <c r="I328" s="181">
        <v>0</v>
      </c>
      <c r="J328" s="181">
        <v>0</v>
      </c>
      <c r="K328" s="31" t="str">
        <f>IF(F328&gt;Data!$K$9,"National Record","-")</f>
        <v>-</v>
      </c>
      <c r="L328" s="31" t="str">
        <f>IF(F328&gt;Data!$M$9,"World Record","-")</f>
        <v>-</v>
      </c>
    </row>
    <row r="329" spans="1:12" ht="16.5" thickBot="1">
      <c r="A329" s="55">
        <v>326</v>
      </c>
      <c r="B329" s="182">
        <v>147</v>
      </c>
      <c r="C329" s="183">
        <v>287</v>
      </c>
      <c r="D329" s="197" t="s">
        <v>387</v>
      </c>
      <c r="E329" s="184">
        <v>0</v>
      </c>
      <c r="F329" s="209">
        <v>0</v>
      </c>
      <c r="G329" s="209">
        <v>0</v>
      </c>
      <c r="H329" s="184">
        <v>0</v>
      </c>
      <c r="I329" s="184">
        <v>0</v>
      </c>
      <c r="J329" s="184">
        <v>0</v>
      </c>
      <c r="K329" s="31" t="str">
        <f>IF(F329&gt;Data!$K$9,"National Record","-")</f>
        <v>-</v>
      </c>
      <c r="L329" s="31" t="str">
        <f>IF(F329&gt;Data!$M$9,"World Record","-")</f>
        <v>-</v>
      </c>
    </row>
    <row r="330" spans="1:12" ht="16.5" thickBot="1">
      <c r="A330" s="55">
        <v>327</v>
      </c>
      <c r="B330" s="179">
        <v>147</v>
      </c>
      <c r="C330" s="180">
        <v>287</v>
      </c>
      <c r="D330" s="198" t="s">
        <v>304</v>
      </c>
      <c r="E330" s="181">
        <v>0</v>
      </c>
      <c r="F330" s="209">
        <v>0</v>
      </c>
      <c r="G330" s="209">
        <v>0</v>
      </c>
      <c r="H330" s="181">
        <v>0</v>
      </c>
      <c r="I330" s="181">
        <v>0</v>
      </c>
      <c r="J330" s="181">
        <v>0</v>
      </c>
      <c r="K330" s="31" t="str">
        <f>IF(F330&gt;Data!$K$9,"National Record","-")</f>
        <v>-</v>
      </c>
      <c r="L330" s="31" t="str">
        <f>IF(F330&gt;Data!$M$9,"World Record","-")</f>
        <v>-</v>
      </c>
    </row>
    <row r="331" spans="1:12" ht="16.5" thickBot="1">
      <c r="A331" s="55">
        <v>328</v>
      </c>
      <c r="B331" s="182">
        <v>147</v>
      </c>
      <c r="C331" s="183">
        <v>287</v>
      </c>
      <c r="D331" s="197" t="s">
        <v>284</v>
      </c>
      <c r="E331" s="184">
        <v>0</v>
      </c>
      <c r="F331" s="209">
        <v>0</v>
      </c>
      <c r="G331" s="209">
        <v>0</v>
      </c>
      <c r="H331" s="184">
        <v>0</v>
      </c>
      <c r="I331" s="184">
        <v>0</v>
      </c>
      <c r="J331" s="184">
        <v>0</v>
      </c>
      <c r="K331" s="31" t="str">
        <f>IF(F331&gt;Data!$K$9,"National Record","-")</f>
        <v>-</v>
      </c>
      <c r="L331" s="31" t="str">
        <f>IF(F331&gt;Data!$M$9,"World Record","-")</f>
        <v>-</v>
      </c>
    </row>
    <row r="332" spans="1:12" ht="16.5" thickBot="1">
      <c r="A332" s="55">
        <v>329</v>
      </c>
      <c r="B332" s="179">
        <v>147</v>
      </c>
      <c r="C332" s="180">
        <v>287</v>
      </c>
      <c r="D332" s="198" t="s">
        <v>342</v>
      </c>
      <c r="E332" s="181">
        <v>0</v>
      </c>
      <c r="F332" s="209">
        <v>0</v>
      </c>
      <c r="G332" s="209">
        <v>0</v>
      </c>
      <c r="H332" s="181">
        <v>0</v>
      </c>
      <c r="I332" s="181">
        <v>0</v>
      </c>
      <c r="J332" s="181">
        <v>0</v>
      </c>
      <c r="K332" s="31" t="str">
        <f>IF(F332&gt;Data!$K$9,"National Record","-")</f>
        <v>-</v>
      </c>
      <c r="L332" s="31" t="str">
        <f>IF(F332&gt;Data!$M$9,"World Record","-")</f>
        <v>-</v>
      </c>
    </row>
    <row r="333" spans="1:12" ht="16.5" thickBot="1">
      <c r="A333" s="55">
        <v>330</v>
      </c>
      <c r="B333" s="182">
        <v>147</v>
      </c>
      <c r="C333" s="183">
        <v>287</v>
      </c>
      <c r="D333" s="197" t="s">
        <v>470</v>
      </c>
      <c r="E333" s="184">
        <v>0</v>
      </c>
      <c r="F333" s="209">
        <v>0</v>
      </c>
      <c r="G333" s="209">
        <v>0</v>
      </c>
      <c r="H333" s="184">
        <v>0</v>
      </c>
      <c r="I333" s="184">
        <v>0</v>
      </c>
      <c r="J333" s="184">
        <v>0</v>
      </c>
      <c r="K333" s="31" t="str">
        <f>IF(F333&gt;Data!$K$9,"National Record","-")</f>
        <v>-</v>
      </c>
      <c r="L333" s="31" t="str">
        <f>IF(F333&gt;Data!$M$9,"World Record","-")</f>
        <v>-</v>
      </c>
    </row>
    <row r="334" spans="1:12" ht="16.5" thickBot="1">
      <c r="A334" s="55">
        <v>331</v>
      </c>
      <c r="B334" s="179">
        <v>147</v>
      </c>
      <c r="C334" s="180">
        <v>287</v>
      </c>
      <c r="D334" s="198" t="s">
        <v>313</v>
      </c>
      <c r="E334" s="181">
        <v>0</v>
      </c>
      <c r="F334" s="209">
        <v>0</v>
      </c>
      <c r="G334" s="209">
        <v>0</v>
      </c>
      <c r="H334" s="181">
        <v>0</v>
      </c>
      <c r="I334" s="181">
        <v>0</v>
      </c>
      <c r="J334" s="181">
        <v>0</v>
      </c>
      <c r="K334" s="31" t="str">
        <f>IF(F334&gt;Data!$K$9,"National Record","-")</f>
        <v>-</v>
      </c>
      <c r="L334" s="31" t="str">
        <f>IF(F334&gt;Data!$M$9,"World Record","-")</f>
        <v>-</v>
      </c>
    </row>
    <row r="335" spans="1:12" ht="16.5" thickBot="1">
      <c r="A335" s="55">
        <v>332</v>
      </c>
      <c r="B335" s="182">
        <v>147</v>
      </c>
      <c r="C335" s="183">
        <v>287</v>
      </c>
      <c r="D335" s="197" t="s">
        <v>298</v>
      </c>
      <c r="E335" s="184">
        <v>0</v>
      </c>
      <c r="F335" s="209">
        <v>0</v>
      </c>
      <c r="G335" s="209">
        <v>0</v>
      </c>
      <c r="H335" s="184">
        <v>0</v>
      </c>
      <c r="I335" s="184">
        <v>0</v>
      </c>
      <c r="J335" s="184">
        <v>0</v>
      </c>
      <c r="K335" s="31" t="str">
        <f>IF(F335&gt;Data!$K$9,"National Record","-")</f>
        <v>-</v>
      </c>
      <c r="L335" s="31" t="str">
        <f>IF(F335&gt;Data!$M$9,"World Record","-")</f>
        <v>-</v>
      </c>
    </row>
    <row r="336" spans="1:12" ht="16.5" thickBot="1">
      <c r="A336" s="55">
        <v>333</v>
      </c>
      <c r="B336" s="179">
        <v>147</v>
      </c>
      <c r="C336" s="180">
        <v>287</v>
      </c>
      <c r="D336" s="198" t="s">
        <v>176</v>
      </c>
      <c r="E336" s="181">
        <v>0</v>
      </c>
      <c r="F336" s="209">
        <v>0</v>
      </c>
      <c r="G336" s="209">
        <v>0</v>
      </c>
      <c r="H336" s="181">
        <v>0</v>
      </c>
      <c r="I336" s="181">
        <v>0</v>
      </c>
      <c r="J336" s="181">
        <v>0</v>
      </c>
      <c r="K336" s="31" t="str">
        <f>IF(F336&gt;Data!$K$9,"National Record","-")</f>
        <v>-</v>
      </c>
      <c r="L336" s="31" t="str">
        <f>IF(F336&gt;Data!$M$9,"World Record","-")</f>
        <v>-</v>
      </c>
    </row>
    <row r="337" spans="1:12" ht="16.5" thickBot="1">
      <c r="A337" s="55">
        <v>334</v>
      </c>
      <c r="B337" s="182">
        <v>147</v>
      </c>
      <c r="C337" s="183">
        <v>287</v>
      </c>
      <c r="D337" s="197" t="s">
        <v>262</v>
      </c>
      <c r="E337" s="184">
        <v>0</v>
      </c>
      <c r="F337" s="209">
        <v>0</v>
      </c>
      <c r="G337" s="209">
        <v>0</v>
      </c>
      <c r="H337" s="184">
        <v>0</v>
      </c>
      <c r="I337" s="184">
        <v>0</v>
      </c>
      <c r="J337" s="184">
        <v>0</v>
      </c>
      <c r="K337" s="31" t="str">
        <f>IF(F337&gt;Data!$K$9,"National Record","-")</f>
        <v>-</v>
      </c>
      <c r="L337" s="31" t="str">
        <f>IF(F337&gt;Data!$M$9,"World Record","-")</f>
        <v>-</v>
      </c>
    </row>
    <row r="338" spans="1:12" ht="16.5" thickBot="1">
      <c r="A338" s="55">
        <v>335</v>
      </c>
      <c r="B338" s="179">
        <v>147</v>
      </c>
      <c r="C338" s="180">
        <v>287</v>
      </c>
      <c r="D338" s="198" t="s">
        <v>265</v>
      </c>
      <c r="E338" s="181">
        <v>0</v>
      </c>
      <c r="F338" s="209">
        <v>0</v>
      </c>
      <c r="G338" s="209">
        <v>0</v>
      </c>
      <c r="H338" s="181">
        <v>0</v>
      </c>
      <c r="I338" s="181">
        <v>0</v>
      </c>
      <c r="J338" s="181">
        <v>0</v>
      </c>
      <c r="K338" s="31" t="str">
        <f>IF(F338&gt;Data!$K$9,"National Record","-")</f>
        <v>-</v>
      </c>
      <c r="L338" s="31" t="str">
        <f>IF(F338&gt;Data!$M$9,"World Record","-")</f>
        <v>-</v>
      </c>
    </row>
    <row r="339" spans="1:12" ht="16.5" thickBot="1">
      <c r="A339" s="55">
        <v>336</v>
      </c>
      <c r="B339" s="182">
        <v>147</v>
      </c>
      <c r="C339" s="183">
        <v>287</v>
      </c>
      <c r="D339" s="197" t="s">
        <v>221</v>
      </c>
      <c r="E339" s="184">
        <v>0</v>
      </c>
      <c r="F339" s="209">
        <v>0</v>
      </c>
      <c r="G339" s="209">
        <v>0</v>
      </c>
      <c r="H339" s="184">
        <v>0</v>
      </c>
      <c r="I339" s="184">
        <v>0</v>
      </c>
      <c r="J339" s="184">
        <v>0</v>
      </c>
      <c r="K339" s="31" t="str">
        <f>IF(F339&gt;Data!$K$9,"National Record","-")</f>
        <v>-</v>
      </c>
      <c r="L339" s="31" t="str">
        <f>IF(F339&gt;Data!$M$9,"World Record","-")</f>
        <v>-</v>
      </c>
    </row>
    <row r="340" spans="1:12" ht="16.5" thickBot="1">
      <c r="A340" s="55">
        <v>337</v>
      </c>
      <c r="B340" s="179">
        <v>147</v>
      </c>
      <c r="C340" s="180">
        <v>287</v>
      </c>
      <c r="D340" s="198" t="s">
        <v>279</v>
      </c>
      <c r="E340" s="181">
        <v>0</v>
      </c>
      <c r="F340" s="209">
        <v>0</v>
      </c>
      <c r="G340" s="209">
        <v>0</v>
      </c>
      <c r="H340" s="181">
        <v>0</v>
      </c>
      <c r="I340" s="181">
        <v>0</v>
      </c>
      <c r="J340" s="181">
        <v>0</v>
      </c>
      <c r="K340" s="31" t="str">
        <f>IF(F340&gt;Data!$K$9,"National Record","-")</f>
        <v>-</v>
      </c>
      <c r="L340" s="31" t="str">
        <f>IF(F340&gt;Data!$M$9,"World Record","-")</f>
        <v>-</v>
      </c>
    </row>
    <row r="341" spans="1:12" ht="16.5" thickBot="1">
      <c r="A341" s="55">
        <v>338</v>
      </c>
      <c r="B341" s="182">
        <v>147</v>
      </c>
      <c r="C341" s="183">
        <v>287</v>
      </c>
      <c r="D341" s="197" t="s">
        <v>486</v>
      </c>
      <c r="E341" s="184">
        <v>0</v>
      </c>
      <c r="F341" s="209">
        <v>0</v>
      </c>
      <c r="G341" s="209">
        <v>0</v>
      </c>
      <c r="H341" s="184">
        <v>0</v>
      </c>
      <c r="I341" s="184">
        <v>0</v>
      </c>
      <c r="J341" s="184">
        <v>0</v>
      </c>
      <c r="K341" s="31" t="str">
        <f>IF(F341&gt;Data!$K$9,"National Record","-")</f>
        <v>-</v>
      </c>
      <c r="L341" s="31" t="str">
        <f>IF(F341&gt;Data!$M$9,"World Record","-")</f>
        <v>-</v>
      </c>
    </row>
    <row r="342" spans="1:12" ht="16.5" thickBot="1">
      <c r="A342" s="55">
        <v>339</v>
      </c>
      <c r="B342" s="179">
        <v>147</v>
      </c>
      <c r="C342" s="180">
        <v>287</v>
      </c>
      <c r="D342" s="198" t="s">
        <v>383</v>
      </c>
      <c r="E342" s="181">
        <v>0</v>
      </c>
      <c r="F342" s="209">
        <v>0</v>
      </c>
      <c r="G342" s="209">
        <v>0</v>
      </c>
      <c r="H342" s="181">
        <v>0</v>
      </c>
      <c r="I342" s="181">
        <v>0</v>
      </c>
      <c r="J342" s="181">
        <v>0</v>
      </c>
      <c r="K342" s="31" t="str">
        <f>IF(F342&gt;Data!$K$9,"National Record","-")</f>
        <v>-</v>
      </c>
      <c r="L342" s="31" t="str">
        <f>IF(F342&gt;Data!$M$9,"World Record","-")</f>
        <v>-</v>
      </c>
    </row>
    <row r="343" spans="1:12" ht="16.5" thickBot="1">
      <c r="A343" s="55">
        <v>340</v>
      </c>
      <c r="B343" s="182">
        <v>147</v>
      </c>
      <c r="C343" s="183">
        <v>287</v>
      </c>
      <c r="D343" s="197" t="s">
        <v>168</v>
      </c>
      <c r="E343" s="184">
        <v>0</v>
      </c>
      <c r="F343" s="209">
        <v>0</v>
      </c>
      <c r="G343" s="209">
        <v>0</v>
      </c>
      <c r="H343" s="184">
        <v>0</v>
      </c>
      <c r="I343" s="184">
        <v>0</v>
      </c>
      <c r="J343" s="184">
        <v>0</v>
      </c>
      <c r="K343" s="31" t="str">
        <f>IF(F343&gt;Data!$K$9,"National Record","-")</f>
        <v>-</v>
      </c>
      <c r="L343" s="31" t="str">
        <f>IF(F343&gt;Data!$M$9,"World Record","-")</f>
        <v>-</v>
      </c>
    </row>
    <row r="344" spans="1:12" ht="16.5" thickBot="1">
      <c r="A344" s="55">
        <v>341</v>
      </c>
      <c r="B344" s="179">
        <v>147</v>
      </c>
      <c r="C344" s="180">
        <v>287</v>
      </c>
      <c r="D344" s="198" t="s">
        <v>494</v>
      </c>
      <c r="E344" s="181">
        <v>0</v>
      </c>
      <c r="F344" s="209">
        <v>0</v>
      </c>
      <c r="G344" s="209">
        <v>0</v>
      </c>
      <c r="H344" s="181">
        <v>0</v>
      </c>
      <c r="I344" s="181">
        <v>0</v>
      </c>
      <c r="J344" s="181">
        <v>0</v>
      </c>
      <c r="K344" s="31" t="str">
        <f>IF(F344&gt;Data!$K$9,"National Record","-")</f>
        <v>-</v>
      </c>
      <c r="L344" s="31" t="str">
        <f>IF(F344&gt;Data!$M$9,"World Record","-")</f>
        <v>-</v>
      </c>
    </row>
    <row r="345" spans="1:12" ht="16.5" thickBot="1">
      <c r="A345" s="55">
        <v>342</v>
      </c>
      <c r="B345" s="182">
        <v>147</v>
      </c>
      <c r="C345" s="183">
        <v>287</v>
      </c>
      <c r="D345" s="197" t="s">
        <v>451</v>
      </c>
      <c r="E345" s="184">
        <v>0</v>
      </c>
      <c r="F345" s="209">
        <v>0</v>
      </c>
      <c r="G345" s="209">
        <v>0</v>
      </c>
      <c r="H345" s="184">
        <v>0</v>
      </c>
      <c r="I345" s="184">
        <v>0</v>
      </c>
      <c r="J345" s="184">
        <v>0</v>
      </c>
      <c r="K345" s="31" t="str">
        <f>IF(F345&gt;Data!$K$9,"National Record","-")</f>
        <v>-</v>
      </c>
      <c r="L345" s="31" t="str">
        <f>IF(F345&gt;Data!$M$9,"World Record","-")</f>
        <v>-</v>
      </c>
    </row>
    <row r="346" spans="1:12" ht="16.5" thickBot="1">
      <c r="A346" s="55">
        <v>343</v>
      </c>
      <c r="B346" s="179">
        <v>147</v>
      </c>
      <c r="C346" s="180">
        <v>287</v>
      </c>
      <c r="D346" s="198" t="s">
        <v>205</v>
      </c>
      <c r="E346" s="181">
        <v>0</v>
      </c>
      <c r="F346" s="209">
        <v>0</v>
      </c>
      <c r="G346" s="209">
        <v>0</v>
      </c>
      <c r="H346" s="181">
        <v>0</v>
      </c>
      <c r="I346" s="181">
        <v>0</v>
      </c>
      <c r="J346" s="181">
        <v>0</v>
      </c>
      <c r="K346" s="31" t="str">
        <f>IF(F346&gt;Data!$K$9,"National Record","-")</f>
        <v>-</v>
      </c>
      <c r="L346" s="31" t="str">
        <f>IF(F346&gt;Data!$M$9,"World Record","-")</f>
        <v>-</v>
      </c>
    </row>
    <row r="347" spans="1:12" ht="16.5" thickBot="1">
      <c r="A347" s="55">
        <v>344</v>
      </c>
      <c r="B347" s="182">
        <v>147</v>
      </c>
      <c r="C347" s="183">
        <v>287</v>
      </c>
      <c r="D347" s="197" t="s">
        <v>314</v>
      </c>
      <c r="E347" s="184">
        <v>0</v>
      </c>
      <c r="F347" s="209">
        <v>0</v>
      </c>
      <c r="G347" s="209">
        <v>0</v>
      </c>
      <c r="H347" s="184">
        <v>0</v>
      </c>
      <c r="I347" s="184">
        <v>0</v>
      </c>
      <c r="J347" s="184">
        <v>0</v>
      </c>
      <c r="K347" s="31" t="str">
        <f>IF(F347&gt;Data!$K$9,"National Record","-")</f>
        <v>-</v>
      </c>
      <c r="L347" s="31" t="str">
        <f>IF(F347&gt;Data!$M$9,"World Record","-")</f>
        <v>-</v>
      </c>
    </row>
    <row r="348" spans="1:12" ht="16.5" thickBot="1">
      <c r="A348" s="55">
        <v>345</v>
      </c>
      <c r="B348" s="179">
        <v>147</v>
      </c>
      <c r="C348" s="180">
        <v>287</v>
      </c>
      <c r="D348" s="198" t="s">
        <v>366</v>
      </c>
      <c r="E348" s="181">
        <v>0</v>
      </c>
      <c r="F348" s="209">
        <v>0</v>
      </c>
      <c r="G348" s="209">
        <v>0</v>
      </c>
      <c r="H348" s="181">
        <v>0</v>
      </c>
      <c r="I348" s="181">
        <v>0</v>
      </c>
      <c r="J348" s="181">
        <v>0</v>
      </c>
      <c r="K348" s="31" t="str">
        <f>IF(F348&gt;Data!$K$9,"National Record","-")</f>
        <v>-</v>
      </c>
      <c r="L348" s="31" t="str">
        <f>IF(F348&gt;Data!$M$9,"World Record","-")</f>
        <v>-</v>
      </c>
    </row>
    <row r="349" spans="1:12" ht="16.5" thickBot="1">
      <c r="A349" s="55">
        <v>346</v>
      </c>
      <c r="B349" s="182">
        <v>147</v>
      </c>
      <c r="C349" s="183">
        <v>287</v>
      </c>
      <c r="D349" s="197" t="s">
        <v>325</v>
      </c>
      <c r="E349" s="184">
        <v>0</v>
      </c>
      <c r="F349" s="209">
        <v>0</v>
      </c>
      <c r="G349" s="209">
        <v>0</v>
      </c>
      <c r="H349" s="184">
        <v>0</v>
      </c>
      <c r="I349" s="184">
        <v>0</v>
      </c>
      <c r="J349" s="184">
        <v>0</v>
      </c>
      <c r="K349" s="31" t="str">
        <f>IF(F349&gt;Data!$K$9,"National Record","-")</f>
        <v>-</v>
      </c>
      <c r="L349" s="31" t="str">
        <f>IF(F349&gt;Data!$M$9,"World Record","-")</f>
        <v>-</v>
      </c>
    </row>
    <row r="350" spans="1:12" ht="16.5" thickBot="1">
      <c r="A350" s="55">
        <v>347</v>
      </c>
      <c r="B350" s="179">
        <v>147</v>
      </c>
      <c r="C350" s="180">
        <v>287</v>
      </c>
      <c r="D350" s="198" t="s">
        <v>181</v>
      </c>
      <c r="E350" s="181">
        <v>0</v>
      </c>
      <c r="F350" s="209">
        <v>0</v>
      </c>
      <c r="G350" s="209">
        <v>0</v>
      </c>
      <c r="H350" s="181">
        <v>0</v>
      </c>
      <c r="I350" s="181">
        <v>0</v>
      </c>
      <c r="J350" s="181">
        <v>0</v>
      </c>
      <c r="K350" s="133" t="str">
        <f>IF(F350&gt;Data!$K$9,"National Record","-")</f>
        <v>-</v>
      </c>
      <c r="L350" s="133" t="str">
        <f>IF(F350&gt;Data!$M$9,"World Record","-")</f>
        <v>-</v>
      </c>
    </row>
    <row r="351" spans="1:12" s="118" customFormat="1" ht="16.5" thickBot="1">
      <c r="A351" s="55">
        <v>348</v>
      </c>
      <c r="B351" s="182">
        <v>147</v>
      </c>
      <c r="C351" s="183">
        <v>287</v>
      </c>
      <c r="D351" s="197" t="s">
        <v>196</v>
      </c>
      <c r="E351" s="184">
        <v>0</v>
      </c>
      <c r="F351" s="209">
        <v>0</v>
      </c>
      <c r="G351" s="209">
        <v>0</v>
      </c>
      <c r="H351" s="184">
        <v>0</v>
      </c>
      <c r="I351" s="184">
        <v>0</v>
      </c>
      <c r="J351" s="184">
        <v>0</v>
      </c>
      <c r="K351" s="133" t="str">
        <f>IF(F351&gt;Data!$K$9,"National Record","-")</f>
        <v>-</v>
      </c>
      <c r="L351" s="133" t="str">
        <f>IF(F351&gt;Data!$M$9,"World Record","-")</f>
        <v>-</v>
      </c>
    </row>
    <row r="352" spans="1:12" ht="15.75">
      <c r="B352" s="7"/>
      <c r="C352" s="7"/>
      <c r="D352" s="203"/>
      <c r="E352" s="52"/>
      <c r="F352" s="52"/>
      <c r="G352" s="52"/>
      <c r="H352" s="52"/>
      <c r="I352" s="52"/>
      <c r="J352" s="52"/>
      <c r="K352" s="31"/>
      <c r="L352" s="31"/>
    </row>
    <row r="353" spans="2:12" ht="15.75">
      <c r="B353" s="7"/>
      <c r="C353" s="7"/>
      <c r="D353" s="203"/>
      <c r="E353" s="52"/>
      <c r="F353" s="52"/>
      <c r="G353" s="52"/>
      <c r="H353" s="52"/>
      <c r="I353" s="52"/>
      <c r="J353" s="52"/>
      <c r="K353" s="31"/>
      <c r="L353" s="31"/>
    </row>
    <row r="354" spans="2:12" ht="15.75">
      <c r="B354" s="7"/>
      <c r="C354" s="7"/>
      <c r="F354" s="36"/>
      <c r="G354" s="36"/>
      <c r="H354" s="36"/>
      <c r="I354" s="8"/>
      <c r="J354" s="8"/>
      <c r="K354" s="29"/>
    </row>
    <row r="355" spans="2:12" ht="15.75">
      <c r="B355" s="7"/>
      <c r="C355" s="7"/>
      <c r="F355" s="36"/>
      <c r="G355" s="36"/>
      <c r="H355" s="36"/>
      <c r="I355" s="8"/>
      <c r="J355" s="8"/>
      <c r="K355" s="29"/>
    </row>
    <row r="356" spans="2:12" ht="15.75">
      <c r="B356" s="7"/>
      <c r="C356" s="7"/>
      <c r="F356" s="36"/>
      <c r="G356" s="36"/>
      <c r="H356" s="36"/>
      <c r="I356" s="8"/>
      <c r="J356" s="8"/>
      <c r="K356" s="29"/>
    </row>
    <row r="357" spans="2:12" ht="15.75">
      <c r="B357" s="7"/>
      <c r="C357" s="7"/>
      <c r="F357" s="36"/>
      <c r="G357" s="36"/>
      <c r="H357" s="36"/>
      <c r="I357" s="8"/>
      <c r="J357" s="8"/>
      <c r="K357" s="29"/>
    </row>
    <row r="358" spans="2:12" ht="15.75">
      <c r="B358" s="7"/>
      <c r="C358" s="7"/>
      <c r="F358" s="36"/>
      <c r="G358" s="36"/>
      <c r="H358" s="36"/>
      <c r="I358" s="8"/>
      <c r="J358" s="8"/>
      <c r="K358" s="29"/>
    </row>
    <row r="359" spans="2:12" ht="15.75">
      <c r="B359" s="7"/>
      <c r="C359" s="7"/>
      <c r="F359" s="36"/>
      <c r="G359" s="36"/>
      <c r="H359" s="36"/>
      <c r="I359" s="8"/>
      <c r="J359" s="8"/>
      <c r="K359" s="29"/>
    </row>
    <row r="360" spans="2:12" ht="15.75">
      <c r="B360" s="7"/>
      <c r="C360" s="7"/>
      <c r="F360" s="36"/>
      <c r="G360" s="36"/>
      <c r="H360" s="36"/>
      <c r="I360" s="8"/>
      <c r="J360" s="8"/>
      <c r="K360" s="29"/>
    </row>
    <row r="361" spans="2:12" ht="15.75">
      <c r="B361" s="7"/>
      <c r="C361" s="7"/>
      <c r="F361" s="36"/>
      <c r="G361" s="36"/>
      <c r="H361" s="36"/>
      <c r="I361" s="8"/>
      <c r="J361" s="8"/>
      <c r="K361" s="29"/>
    </row>
    <row r="362" spans="2:12" ht="15.75">
      <c r="B362" s="7"/>
      <c r="C362" s="7"/>
      <c r="F362" s="36"/>
      <c r="G362" s="36"/>
      <c r="H362" s="36"/>
      <c r="I362" s="8"/>
      <c r="J362" s="8"/>
      <c r="K362" s="29"/>
    </row>
    <row r="363" spans="2:12" ht="15.75">
      <c r="B363" s="7"/>
      <c r="C363" s="7"/>
      <c r="F363" s="36"/>
      <c r="G363" s="36"/>
      <c r="H363" s="36"/>
      <c r="I363" s="8"/>
      <c r="J363" s="8"/>
      <c r="K363" s="29"/>
    </row>
    <row r="364" spans="2:12" ht="15.75">
      <c r="B364" s="7"/>
      <c r="C364" s="7"/>
      <c r="F364" s="36"/>
      <c r="G364" s="36"/>
      <c r="H364" s="36"/>
      <c r="I364" s="8"/>
      <c r="J364" s="8"/>
      <c r="K364" s="29"/>
    </row>
    <row r="365" spans="2:12" ht="15.75">
      <c r="B365" s="7"/>
      <c r="C365" s="7"/>
      <c r="F365" s="36"/>
      <c r="G365" s="36"/>
      <c r="H365" s="36"/>
      <c r="I365" s="8"/>
      <c r="J365" s="8"/>
      <c r="K365" s="29"/>
    </row>
    <row r="366" spans="2:12" ht="15.75">
      <c r="B366" s="7"/>
      <c r="C366" s="7"/>
      <c r="F366" s="36"/>
      <c r="G366" s="36"/>
      <c r="H366" s="36"/>
      <c r="I366" s="8"/>
      <c r="J366" s="8"/>
      <c r="K366" s="29"/>
    </row>
    <row r="367" spans="2:12" ht="15.75">
      <c r="B367" s="7"/>
      <c r="C367" s="7"/>
      <c r="F367" s="36"/>
      <c r="G367" s="36"/>
      <c r="H367" s="36"/>
      <c r="I367" s="8"/>
      <c r="J367" s="8"/>
      <c r="K367" s="29"/>
    </row>
    <row r="368" spans="2:12" ht="15.75">
      <c r="B368" s="7"/>
      <c r="C368" s="7"/>
      <c r="F368" s="36"/>
      <c r="G368" s="36"/>
      <c r="H368" s="36"/>
      <c r="I368" s="8"/>
      <c r="J368" s="8"/>
      <c r="K368" s="29"/>
    </row>
    <row r="369" spans="2:11" ht="15.75">
      <c r="B369" s="7"/>
      <c r="C369" s="7"/>
      <c r="F369" s="36"/>
      <c r="G369" s="36"/>
      <c r="H369" s="36"/>
      <c r="I369" s="8"/>
      <c r="J369" s="8"/>
      <c r="K369" s="29"/>
    </row>
    <row r="370" spans="2:11" ht="15.75">
      <c r="B370" s="7"/>
      <c r="C370" s="7"/>
      <c r="F370" s="36"/>
      <c r="G370" s="36"/>
      <c r="H370" s="36"/>
      <c r="I370" s="8"/>
      <c r="J370" s="8"/>
      <c r="K370" s="29"/>
    </row>
    <row r="371" spans="2:11" ht="15.75">
      <c r="B371" s="7"/>
      <c r="C371" s="7"/>
      <c r="F371" s="36"/>
      <c r="G371" s="36"/>
      <c r="H371" s="36"/>
      <c r="I371" s="8"/>
      <c r="J371" s="8"/>
      <c r="K371" s="29"/>
    </row>
    <row r="372" spans="2:11" ht="15.75">
      <c r="B372" s="7"/>
      <c r="C372" s="7"/>
      <c r="F372" s="36"/>
      <c r="G372" s="36"/>
      <c r="H372" s="36"/>
      <c r="I372" s="8"/>
      <c r="J372" s="8"/>
      <c r="K372" s="29"/>
    </row>
    <row r="373" spans="2:11">
      <c r="B373" s="7"/>
      <c r="C373" s="7"/>
      <c r="F373" s="8"/>
      <c r="G373" s="52"/>
      <c r="H373" s="52"/>
      <c r="I373" s="8"/>
      <c r="J373" s="8"/>
      <c r="K373" s="29"/>
    </row>
    <row r="374" spans="2:11">
      <c r="B374" s="7"/>
      <c r="C374" s="7"/>
      <c r="F374" s="8"/>
      <c r="G374" s="52"/>
      <c r="H374" s="52"/>
      <c r="I374" s="8"/>
      <c r="J374" s="8"/>
      <c r="K374" s="29"/>
    </row>
    <row r="375" spans="2:11">
      <c r="B375" s="7"/>
      <c r="C375" s="7"/>
      <c r="F375" s="8"/>
      <c r="G375" s="52"/>
      <c r="H375" s="52"/>
      <c r="I375" s="8"/>
      <c r="J375" s="8"/>
      <c r="K375" s="29"/>
    </row>
    <row r="376" spans="2:11">
      <c r="B376" s="7"/>
      <c r="C376" s="7"/>
      <c r="F376" s="8"/>
      <c r="G376" s="52"/>
      <c r="H376" s="52"/>
      <c r="I376" s="8"/>
      <c r="J376" s="8"/>
      <c r="K376" s="29"/>
    </row>
    <row r="377" spans="2:11">
      <c r="B377" s="7"/>
      <c r="C377" s="7"/>
      <c r="F377" s="8"/>
      <c r="G377" s="52"/>
      <c r="H377" s="52"/>
      <c r="I377" s="8"/>
      <c r="J377" s="8"/>
      <c r="K377" s="29"/>
    </row>
    <row r="378" spans="2:11">
      <c r="B378" s="7"/>
      <c r="C378" s="7"/>
      <c r="F378" s="8"/>
      <c r="G378" s="52"/>
      <c r="H378" s="52"/>
      <c r="I378" s="8"/>
      <c r="J378" s="8"/>
      <c r="K378" s="29"/>
    </row>
    <row r="379" spans="2:11">
      <c r="B379" s="7"/>
      <c r="C379" s="7"/>
      <c r="F379" s="8"/>
      <c r="G379" s="52"/>
      <c r="H379" s="52"/>
      <c r="I379" s="8"/>
      <c r="J379" s="8"/>
      <c r="K379" s="29"/>
    </row>
    <row r="380" spans="2:11">
      <c r="B380" s="7"/>
      <c r="C380" s="7"/>
      <c r="F380" s="8"/>
      <c r="G380" s="52"/>
      <c r="H380" s="52"/>
      <c r="I380" s="8"/>
      <c r="J380" s="8"/>
      <c r="K380" s="29"/>
    </row>
    <row r="381" spans="2:11">
      <c r="B381" s="7"/>
      <c r="C381" s="7"/>
      <c r="F381" s="8"/>
      <c r="G381" s="52"/>
      <c r="H381" s="52"/>
      <c r="I381" s="8"/>
      <c r="J381" s="8"/>
      <c r="K381" s="29"/>
    </row>
    <row r="382" spans="2:11">
      <c r="B382" s="7"/>
      <c r="C382" s="7"/>
      <c r="F382" s="8"/>
      <c r="G382" s="52"/>
      <c r="H382" s="52"/>
      <c r="I382" s="8"/>
      <c r="J382" s="8"/>
      <c r="K382" s="29"/>
    </row>
    <row r="383" spans="2:11">
      <c r="B383" s="7"/>
      <c r="C383" s="7"/>
      <c r="F383" s="8"/>
      <c r="G383" s="52"/>
      <c r="H383" s="52"/>
      <c r="I383" s="8"/>
      <c r="J383" s="8"/>
      <c r="K383" s="29"/>
    </row>
  </sheetData>
  <sortState ref="B4:K21">
    <sortCondition ref="B4:B21"/>
  </sortState>
  <mergeCells count="1">
    <mergeCell ref="B1:D1"/>
  </mergeCells>
  <phoneticPr fontId="7" type="noConversion"/>
  <conditionalFormatting sqref="H1">
    <cfRule type="expression" dxfId="63" priority="0" stopIfTrue="1">
      <formula xml:space="preserve"> IF(H1&gt;J1,1,0)</formula>
    </cfRule>
  </conditionalFormatting>
  <conditionalFormatting sqref="F373:H383">
    <cfRule type="cellIs" dxfId="62" priority="9" stopIfTrue="1" operator="greaterThan">
      <formula>#REF!</formula>
    </cfRule>
  </conditionalFormatting>
  <conditionalFormatting sqref="F1:G1">
    <cfRule type="expression" dxfId="61" priority="12" stopIfTrue="1">
      <formula xml:space="preserve"> IF(F1&gt;I1,1,0)</formula>
    </cfRule>
  </conditionalFormatting>
  <pageMargins left="0.31496062992125984" right="0.23622047244094491" top="1.48" bottom="0.15748031496062992" header="0.23622047244094491" footer="0.51181102362204722"/>
  <pageSetup paperSize="9" scale="120" orientation="landscape" horizontalDpi="4294967292" verticalDpi="4294967292" r:id="rId1"/>
  <headerFooter>
    <oddHeader>&amp;R&amp;G</oddHeader>
  </headerFooter>
  <legacyDrawingHF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9"/>
  <dimension ref="A1:J384"/>
  <sheetViews>
    <sheetView zoomScale="150" zoomScaleNormal="150" zoomScalePageLayoutView="200" workbookViewId="0">
      <pane xSplit="4" ySplit="3" topLeftCell="E16" activePane="bottomRight" state="frozen"/>
      <selection activeCell="B2" sqref="B1:B1048576"/>
      <selection pane="topRight" activeCell="B2" sqref="B1:B1048576"/>
      <selection pane="bottomLeft" activeCell="B2" sqref="B1:B1048576"/>
      <selection pane="bottomRight" activeCell="E16" sqref="E16"/>
    </sheetView>
  </sheetViews>
  <sheetFormatPr defaultRowHeight="12.75"/>
  <cols>
    <col min="1" max="1" width="5.28515625" style="158" customWidth="1"/>
    <col min="2" max="2" width="8.140625" customWidth="1"/>
    <col min="3" max="3" width="12.28515625" customWidth="1"/>
    <col min="4" max="4" width="32.140625" style="194" customWidth="1"/>
    <col min="5" max="5" width="6.28515625" customWidth="1"/>
    <col min="6" max="6" width="12.42578125" customWidth="1"/>
    <col min="7" max="7" width="12.28515625" customWidth="1"/>
    <col min="8" max="8" width="13.7109375" customWidth="1"/>
    <col min="9" max="9" width="15.42578125" style="35" bestFit="1" customWidth="1"/>
    <col min="10" max="10" width="12.28515625" bestFit="1" customWidth="1"/>
  </cols>
  <sheetData>
    <row r="1" spans="1:10" ht="18">
      <c r="B1" s="258" t="s">
        <v>125</v>
      </c>
      <c r="C1" s="258"/>
      <c r="D1" s="258"/>
      <c r="E1" s="49"/>
      <c r="F1" s="8"/>
      <c r="G1" s="52" t="str">
        <f>Event_Details!$B$2</f>
        <v>Indian Open Memory Championships 2019</v>
      </c>
      <c r="H1" s="8"/>
    </row>
    <row r="2" spans="1:10">
      <c r="B2" s="7"/>
      <c r="C2" s="7"/>
      <c r="F2" s="8"/>
      <c r="G2" s="82" t="str">
        <f>Event_Details!$B$4</f>
        <v>12th - 13th October 2018</v>
      </c>
      <c r="H2" s="8"/>
    </row>
    <row r="3" spans="1:10" ht="26.25" thickBot="1">
      <c r="A3" s="55" t="s">
        <v>694</v>
      </c>
      <c r="B3" s="9" t="s">
        <v>40</v>
      </c>
      <c r="C3" s="10" t="s">
        <v>41</v>
      </c>
      <c r="D3" s="210" t="s">
        <v>39</v>
      </c>
      <c r="E3" s="11" t="s">
        <v>19</v>
      </c>
      <c r="F3" s="12" t="s">
        <v>30</v>
      </c>
      <c r="G3" s="12" t="s">
        <v>31</v>
      </c>
      <c r="H3" s="10" t="s">
        <v>32</v>
      </c>
      <c r="I3" s="70" t="s">
        <v>88</v>
      </c>
      <c r="J3" s="71" t="s">
        <v>89</v>
      </c>
    </row>
    <row r="4" spans="1:10" ht="16.5" thickBot="1">
      <c r="A4" s="55">
        <v>1</v>
      </c>
      <c r="B4" s="171">
        <v>1</v>
      </c>
      <c r="C4" s="172">
        <v>1</v>
      </c>
      <c r="D4" s="196" t="s">
        <v>388</v>
      </c>
      <c r="E4" s="160">
        <v>2068</v>
      </c>
      <c r="F4" s="174">
        <v>143</v>
      </c>
      <c r="G4" s="174">
        <v>1144</v>
      </c>
      <c r="H4" s="174">
        <v>6307</v>
      </c>
      <c r="I4" s="31" t="str">
        <f>IF(F4&gt;Data!$K$10,"National Record","-")</f>
        <v>National Record</v>
      </c>
      <c r="J4" s="31" t="str">
        <f>IF(F4&gt;Data!$M$10,"World Record","-")</f>
        <v>World Record</v>
      </c>
    </row>
    <row r="5" spans="1:10" ht="16.5" thickBot="1">
      <c r="A5" s="55">
        <v>2</v>
      </c>
      <c r="B5" s="182">
        <v>2</v>
      </c>
      <c r="C5" s="183">
        <v>3</v>
      </c>
      <c r="D5" s="197" t="s">
        <v>384</v>
      </c>
      <c r="E5" s="160">
        <v>1074</v>
      </c>
      <c r="F5" s="184">
        <v>53</v>
      </c>
      <c r="G5" s="184">
        <v>424</v>
      </c>
      <c r="H5" s="184">
        <v>3113</v>
      </c>
      <c r="I5" s="31" t="str">
        <f>IF(F5&gt;Data!$K$10,"National Record","-")</f>
        <v>-</v>
      </c>
      <c r="J5" s="31" t="str">
        <f>IF(F5&gt;Data!$M$10,"World Record","-")</f>
        <v>-</v>
      </c>
    </row>
    <row r="6" spans="1:10" ht="16.5" thickBot="1">
      <c r="A6" s="55">
        <v>3</v>
      </c>
      <c r="B6" s="179">
        <v>3</v>
      </c>
      <c r="C6" s="180">
        <v>7</v>
      </c>
      <c r="D6" s="198" t="s">
        <v>377</v>
      </c>
      <c r="E6" s="181">
        <v>0</v>
      </c>
      <c r="F6" s="181">
        <v>51</v>
      </c>
      <c r="G6" s="181">
        <v>408</v>
      </c>
      <c r="H6" s="181">
        <v>2130</v>
      </c>
      <c r="I6" s="31" t="str">
        <f>IF(F6&gt;Data!$K$10,"National Record","-")</f>
        <v>-</v>
      </c>
      <c r="J6" s="31" t="str">
        <f>IF(F6&gt;Data!$M$10,"World Record","-")</f>
        <v>-</v>
      </c>
    </row>
    <row r="7" spans="1:10" ht="16.5" thickBot="1">
      <c r="A7" s="55">
        <v>4</v>
      </c>
      <c r="B7" s="182">
        <v>4</v>
      </c>
      <c r="C7" s="183">
        <v>10</v>
      </c>
      <c r="D7" s="197" t="s">
        <v>368</v>
      </c>
      <c r="E7" s="160">
        <v>4528</v>
      </c>
      <c r="F7" s="184">
        <v>45</v>
      </c>
      <c r="G7" s="184">
        <v>360</v>
      </c>
      <c r="H7" s="184">
        <v>1751</v>
      </c>
      <c r="I7" s="31" t="str">
        <f>IF(F7&gt;Data!$K$10,"National Record","-")</f>
        <v>-</v>
      </c>
      <c r="J7" s="31" t="str">
        <f>IF(F7&gt;Data!$M$10,"World Record","-")</f>
        <v>-</v>
      </c>
    </row>
    <row r="8" spans="1:10" ht="16.5" thickBot="1">
      <c r="A8" s="55">
        <v>5</v>
      </c>
      <c r="B8" s="179">
        <v>5</v>
      </c>
      <c r="C8" s="180">
        <v>2</v>
      </c>
      <c r="D8" s="198" t="s">
        <v>336</v>
      </c>
      <c r="E8" s="181">
        <v>5426</v>
      </c>
      <c r="F8" s="181">
        <v>43</v>
      </c>
      <c r="G8" s="181">
        <v>344</v>
      </c>
      <c r="H8" s="181">
        <v>3309</v>
      </c>
      <c r="I8" s="31" t="str">
        <f>IF(F8&gt;Data!$K$10,"National Record","-")</f>
        <v>-</v>
      </c>
      <c r="J8" s="31" t="str">
        <f>IF(F8&gt;Data!$M$10,"World Record","-")</f>
        <v>-</v>
      </c>
    </row>
    <row r="9" spans="1:10" ht="16.5" thickBot="1">
      <c r="A9" s="55">
        <v>6</v>
      </c>
      <c r="B9" s="182">
        <v>6</v>
      </c>
      <c r="C9" s="183">
        <v>4</v>
      </c>
      <c r="D9" s="197" t="s">
        <v>358</v>
      </c>
      <c r="E9" s="160">
        <v>2528</v>
      </c>
      <c r="F9" s="184">
        <v>38</v>
      </c>
      <c r="G9" s="184">
        <v>304</v>
      </c>
      <c r="H9" s="184">
        <v>2594</v>
      </c>
      <c r="I9" s="31" t="str">
        <f>IF(F9&gt;Data!$K$10,"National Record","-")</f>
        <v>-</v>
      </c>
      <c r="J9" s="31" t="str">
        <f>IF(F9&gt;Data!$M$10,"World Record","-")</f>
        <v>-</v>
      </c>
    </row>
    <row r="10" spans="1:10" ht="16.5" thickBot="1">
      <c r="A10" s="55">
        <v>7</v>
      </c>
      <c r="B10" s="179">
        <v>7</v>
      </c>
      <c r="C10" s="180">
        <v>5</v>
      </c>
      <c r="D10" s="198" t="s">
        <v>359</v>
      </c>
      <c r="E10" s="160">
        <v>5360</v>
      </c>
      <c r="F10" s="181">
        <v>33</v>
      </c>
      <c r="G10" s="181">
        <v>264</v>
      </c>
      <c r="H10" s="181">
        <v>2416</v>
      </c>
      <c r="I10" s="31" t="str">
        <f>IF(F10&gt;Data!$K$10,"National Record","-")</f>
        <v>-</v>
      </c>
      <c r="J10" s="31" t="str">
        <f>IF(F10&gt;Data!$M$10,"World Record","-")</f>
        <v>-</v>
      </c>
    </row>
    <row r="11" spans="1:10" ht="16.5" thickBot="1">
      <c r="A11" s="55">
        <v>8</v>
      </c>
      <c r="B11" s="182">
        <v>7</v>
      </c>
      <c r="C11" s="183">
        <v>6</v>
      </c>
      <c r="D11" s="197" t="s">
        <v>376</v>
      </c>
      <c r="E11" s="184">
        <v>0</v>
      </c>
      <c r="F11" s="184">
        <v>33</v>
      </c>
      <c r="G11" s="184">
        <v>264</v>
      </c>
      <c r="H11" s="184">
        <v>2186</v>
      </c>
      <c r="I11" s="31" t="str">
        <f>IF(F11&gt;Data!$K$10,"National Record","-")</f>
        <v>-</v>
      </c>
      <c r="J11" s="31" t="str">
        <f>IF(F11&gt;Data!$M$10,"World Record","-")</f>
        <v>-</v>
      </c>
    </row>
    <row r="12" spans="1:10" ht="16.5" thickBot="1">
      <c r="A12" s="55">
        <v>9</v>
      </c>
      <c r="B12" s="179">
        <v>9</v>
      </c>
      <c r="C12" s="180">
        <v>8</v>
      </c>
      <c r="D12" s="198" t="s">
        <v>400</v>
      </c>
      <c r="E12" s="160">
        <v>4862</v>
      </c>
      <c r="F12" s="181">
        <v>30</v>
      </c>
      <c r="G12" s="181">
        <v>240</v>
      </c>
      <c r="H12" s="181">
        <v>1973</v>
      </c>
      <c r="I12" s="31" t="str">
        <f>IF(F12&gt;Data!$K$10,"National Record","-")</f>
        <v>-</v>
      </c>
      <c r="J12" s="31" t="str">
        <f>IF(F12&gt;Data!$M$10,"World Record","-")</f>
        <v>-</v>
      </c>
    </row>
    <row r="13" spans="1:10" ht="16.5" thickBot="1">
      <c r="A13" s="55">
        <v>10</v>
      </c>
      <c r="B13" s="182">
        <v>10</v>
      </c>
      <c r="C13" s="183">
        <v>17</v>
      </c>
      <c r="D13" s="197" t="s">
        <v>415</v>
      </c>
      <c r="E13" s="184">
        <v>0</v>
      </c>
      <c r="F13" s="184">
        <v>28</v>
      </c>
      <c r="G13" s="184">
        <v>224</v>
      </c>
      <c r="H13" s="184">
        <v>1050</v>
      </c>
      <c r="I13" s="31" t="str">
        <f>IF(F13&gt;Data!$K$10,"National Record","-")</f>
        <v>-</v>
      </c>
      <c r="J13" s="31" t="str">
        <f>IF(F13&gt;Data!$M$10,"World Record","-")</f>
        <v>-</v>
      </c>
    </row>
    <row r="14" spans="1:10" ht="16.5" thickBot="1">
      <c r="A14" s="55">
        <v>11</v>
      </c>
      <c r="B14" s="179">
        <v>11</v>
      </c>
      <c r="C14" s="180">
        <v>12</v>
      </c>
      <c r="D14" s="198" t="s">
        <v>379</v>
      </c>
      <c r="E14" s="181">
        <v>0</v>
      </c>
      <c r="F14" s="181">
        <v>26</v>
      </c>
      <c r="G14" s="181">
        <v>208</v>
      </c>
      <c r="H14" s="181">
        <v>1639</v>
      </c>
      <c r="I14" s="31" t="str">
        <f>IF(F14&gt;Data!$K$10,"National Record","-")</f>
        <v>-</v>
      </c>
      <c r="J14" s="31" t="str">
        <f>IF(F14&gt;Data!$M$10,"World Record","-")</f>
        <v>-</v>
      </c>
    </row>
    <row r="15" spans="1:10" ht="16.5" thickBot="1">
      <c r="A15" s="55">
        <v>12</v>
      </c>
      <c r="B15" s="182">
        <v>12</v>
      </c>
      <c r="C15" s="183">
        <v>15</v>
      </c>
      <c r="D15" s="197" t="s">
        <v>396</v>
      </c>
      <c r="E15" s="184">
        <v>0</v>
      </c>
      <c r="F15" s="184">
        <v>24</v>
      </c>
      <c r="G15" s="184">
        <v>192</v>
      </c>
      <c r="H15" s="184">
        <v>1485</v>
      </c>
      <c r="I15" s="31" t="str">
        <f>IF(F15&gt;Data!$K$10,"National Record","-")</f>
        <v>-</v>
      </c>
      <c r="J15" s="31" t="str">
        <f>IF(F15&gt;Data!$M$10,"World Record","-")</f>
        <v>-</v>
      </c>
    </row>
    <row r="16" spans="1:10" ht="16.5" thickBot="1">
      <c r="A16" s="55">
        <v>13</v>
      </c>
      <c r="B16" s="179">
        <v>12</v>
      </c>
      <c r="C16" s="180">
        <v>29</v>
      </c>
      <c r="D16" s="198" t="s">
        <v>371</v>
      </c>
      <c r="E16" s="160">
        <v>4867</v>
      </c>
      <c r="F16" s="181">
        <v>24</v>
      </c>
      <c r="G16" s="181">
        <v>192</v>
      </c>
      <c r="H16" s="181">
        <v>766</v>
      </c>
      <c r="I16" s="31" t="str">
        <f>IF(F16&gt;Data!$K$10,"National Record","-")</f>
        <v>-</v>
      </c>
      <c r="J16" s="31" t="str">
        <f>IF(F16&gt;Data!$M$10,"World Record","-")</f>
        <v>-</v>
      </c>
    </row>
    <row r="17" spans="1:10" ht="16.5" thickBot="1">
      <c r="A17" s="55">
        <v>14</v>
      </c>
      <c r="B17" s="182">
        <v>14</v>
      </c>
      <c r="C17" s="183">
        <v>14</v>
      </c>
      <c r="D17" s="197" t="s">
        <v>404</v>
      </c>
      <c r="E17" s="184">
        <v>0</v>
      </c>
      <c r="F17" s="184">
        <v>23</v>
      </c>
      <c r="G17" s="184">
        <v>184</v>
      </c>
      <c r="H17" s="184">
        <v>1513</v>
      </c>
      <c r="I17" s="31" t="str">
        <f>IF(F17&gt;Data!$K$10,"National Record","-")</f>
        <v>-</v>
      </c>
      <c r="J17" s="31" t="str">
        <f>IF(F17&gt;Data!$M$10,"World Record","-")</f>
        <v>-</v>
      </c>
    </row>
    <row r="18" spans="1:10" ht="16.5" thickBot="1">
      <c r="A18" s="55">
        <v>15</v>
      </c>
      <c r="B18" s="179">
        <v>15</v>
      </c>
      <c r="C18" s="180">
        <v>20</v>
      </c>
      <c r="D18" s="198" t="s">
        <v>357</v>
      </c>
      <c r="E18" s="160">
        <v>5364</v>
      </c>
      <c r="F18" s="181">
        <v>21</v>
      </c>
      <c r="G18" s="181">
        <v>168</v>
      </c>
      <c r="H18" s="181">
        <v>960</v>
      </c>
      <c r="I18" s="31" t="str">
        <f>IF(F18&gt;Data!$K$10,"National Record","-")</f>
        <v>-</v>
      </c>
      <c r="J18" s="31" t="str">
        <f>IF(F18&gt;Data!$M$10,"World Record","-")</f>
        <v>-</v>
      </c>
    </row>
    <row r="19" spans="1:10" ht="16.5" thickBot="1">
      <c r="A19" s="55">
        <v>16</v>
      </c>
      <c r="B19" s="182">
        <v>16</v>
      </c>
      <c r="C19" s="183">
        <v>16</v>
      </c>
      <c r="D19" s="197" t="s">
        <v>392</v>
      </c>
      <c r="E19" s="184">
        <v>0</v>
      </c>
      <c r="F19" s="184">
        <v>20</v>
      </c>
      <c r="G19" s="184">
        <v>160</v>
      </c>
      <c r="H19" s="184">
        <v>1432</v>
      </c>
      <c r="I19" s="31" t="str">
        <f>IF(F19&gt;Data!$K$10,"National Record","-")</f>
        <v>-</v>
      </c>
      <c r="J19" s="31" t="str">
        <f>IF(F19&gt;Data!$M$10,"World Record","-")</f>
        <v>-</v>
      </c>
    </row>
    <row r="20" spans="1:10" ht="16.5" thickBot="1">
      <c r="A20" s="55">
        <v>17</v>
      </c>
      <c r="B20" s="179">
        <v>16</v>
      </c>
      <c r="C20" s="180">
        <v>19</v>
      </c>
      <c r="D20" s="198" t="s">
        <v>218</v>
      </c>
      <c r="E20" s="181">
        <v>0</v>
      </c>
      <c r="F20" s="181">
        <v>20</v>
      </c>
      <c r="G20" s="181">
        <v>160</v>
      </c>
      <c r="H20" s="181">
        <v>1017</v>
      </c>
      <c r="I20" s="31" t="str">
        <f>IF(F20&gt;Data!$K$10,"National Record","-")</f>
        <v>-</v>
      </c>
      <c r="J20" s="31" t="str">
        <f>IF(F20&gt;Data!$M$10,"World Record","-")</f>
        <v>-</v>
      </c>
    </row>
    <row r="21" spans="1:10" ht="16.5" thickBot="1">
      <c r="A21" s="55">
        <v>18</v>
      </c>
      <c r="B21" s="182">
        <v>16</v>
      </c>
      <c r="C21" s="183">
        <v>11</v>
      </c>
      <c r="D21" s="197" t="s">
        <v>353</v>
      </c>
      <c r="E21" s="160">
        <v>5333</v>
      </c>
      <c r="F21" s="184">
        <v>20</v>
      </c>
      <c r="G21" s="184">
        <v>160</v>
      </c>
      <c r="H21" s="184">
        <v>1651</v>
      </c>
      <c r="I21" s="31" t="str">
        <f>IF(F21&gt;Data!$K$10,"National Record","-")</f>
        <v>-</v>
      </c>
      <c r="J21" s="31" t="str">
        <f>IF(F21&gt;Data!$M$10,"World Record","-")</f>
        <v>-</v>
      </c>
    </row>
    <row r="22" spans="1:10" ht="16.5" thickBot="1">
      <c r="A22" s="55">
        <v>19</v>
      </c>
      <c r="B22" s="179">
        <v>19</v>
      </c>
      <c r="C22" s="180">
        <v>18</v>
      </c>
      <c r="D22" s="198" t="s">
        <v>295</v>
      </c>
      <c r="E22" s="181">
        <v>0</v>
      </c>
      <c r="F22" s="181">
        <v>17</v>
      </c>
      <c r="G22" s="181">
        <v>136</v>
      </c>
      <c r="H22" s="181">
        <v>1018</v>
      </c>
      <c r="I22" s="31" t="str">
        <f>IF(F22&gt;Data!$K$10,"National Record","-")</f>
        <v>-</v>
      </c>
      <c r="J22" s="31" t="str">
        <f>IF(F22&gt;Data!$M$10,"World Record","-")</f>
        <v>-</v>
      </c>
    </row>
    <row r="23" spans="1:10" ht="16.5" thickBot="1">
      <c r="A23" s="55">
        <v>20</v>
      </c>
      <c r="B23" s="182">
        <v>19</v>
      </c>
      <c r="C23" s="183">
        <v>32</v>
      </c>
      <c r="D23" s="197" t="s">
        <v>362</v>
      </c>
      <c r="E23" s="184">
        <v>0</v>
      </c>
      <c r="F23" s="184">
        <v>17</v>
      </c>
      <c r="G23" s="184">
        <v>136</v>
      </c>
      <c r="H23" s="184">
        <v>656</v>
      </c>
      <c r="I23" s="31" t="str">
        <f>IF(F23&gt;Data!$K$10,"National Record","-")</f>
        <v>-</v>
      </c>
      <c r="J23" s="31" t="str">
        <f>IF(F23&gt;Data!$M$10,"World Record","-")</f>
        <v>-</v>
      </c>
    </row>
    <row r="24" spans="1:10" ht="16.5" thickBot="1">
      <c r="A24" s="55">
        <v>21</v>
      </c>
      <c r="B24" s="179">
        <v>19</v>
      </c>
      <c r="C24" s="180">
        <v>21</v>
      </c>
      <c r="D24" s="198" t="s">
        <v>226</v>
      </c>
      <c r="E24" s="160">
        <v>5317</v>
      </c>
      <c r="F24" s="181">
        <v>17</v>
      </c>
      <c r="G24" s="181">
        <v>136</v>
      </c>
      <c r="H24" s="181">
        <v>959</v>
      </c>
      <c r="I24" s="31" t="str">
        <f>IF(F24&gt;Data!$K$10,"National Record","-")</f>
        <v>-</v>
      </c>
      <c r="J24" s="31" t="str">
        <f>IF(F24&gt;Data!$M$10,"World Record","-")</f>
        <v>-</v>
      </c>
    </row>
    <row r="25" spans="1:10" ht="16.5" thickBot="1">
      <c r="A25" s="55">
        <v>22</v>
      </c>
      <c r="B25" s="182">
        <v>19</v>
      </c>
      <c r="C25" s="183">
        <v>26</v>
      </c>
      <c r="D25" s="197" t="s">
        <v>322</v>
      </c>
      <c r="E25" s="184">
        <v>0</v>
      </c>
      <c r="F25" s="184">
        <v>17</v>
      </c>
      <c r="G25" s="184">
        <v>136</v>
      </c>
      <c r="H25" s="184">
        <v>859</v>
      </c>
      <c r="I25" s="31" t="str">
        <f>IF(F25&gt;Data!$K$10,"National Record","-")</f>
        <v>-</v>
      </c>
      <c r="J25" s="31" t="str">
        <f>IF(F25&gt;Data!$M$10,"World Record","-")</f>
        <v>-</v>
      </c>
    </row>
    <row r="26" spans="1:10" ht="16.5" thickBot="1">
      <c r="A26" s="55">
        <v>23</v>
      </c>
      <c r="B26" s="179">
        <v>23</v>
      </c>
      <c r="C26" s="180">
        <v>9</v>
      </c>
      <c r="D26" s="198" t="s">
        <v>395</v>
      </c>
      <c r="E26" s="160">
        <v>5386</v>
      </c>
      <c r="F26" s="181">
        <v>16</v>
      </c>
      <c r="G26" s="181">
        <v>128</v>
      </c>
      <c r="H26" s="181">
        <v>1890</v>
      </c>
      <c r="I26" s="31" t="str">
        <f>IF(F26&gt;Data!$K$10,"National Record","-")</f>
        <v>-</v>
      </c>
      <c r="J26" s="31" t="str">
        <f>IF(F26&gt;Data!$M$10,"World Record","-")</f>
        <v>-</v>
      </c>
    </row>
    <row r="27" spans="1:10" ht="16.5" thickBot="1">
      <c r="A27" s="55">
        <v>24</v>
      </c>
      <c r="B27" s="182">
        <v>24</v>
      </c>
      <c r="C27" s="183">
        <v>97</v>
      </c>
      <c r="D27" s="197" t="s">
        <v>339</v>
      </c>
      <c r="E27" s="184">
        <v>0</v>
      </c>
      <c r="F27" s="184">
        <v>15</v>
      </c>
      <c r="G27" s="184">
        <v>120</v>
      </c>
      <c r="H27" s="184">
        <v>233</v>
      </c>
      <c r="I27" s="31" t="str">
        <f>IF(F27&gt;Data!$K$10,"National Record","-")</f>
        <v>-</v>
      </c>
      <c r="J27" s="31" t="str">
        <f>IF(F27&gt;Data!$M$10,"World Record","-")</f>
        <v>-</v>
      </c>
    </row>
    <row r="28" spans="1:10" ht="16.5" thickBot="1">
      <c r="A28" s="55">
        <v>25</v>
      </c>
      <c r="B28" s="179">
        <v>24</v>
      </c>
      <c r="C28" s="180">
        <v>23</v>
      </c>
      <c r="D28" s="198" t="s">
        <v>380</v>
      </c>
      <c r="E28" s="181">
        <v>0</v>
      </c>
      <c r="F28" s="181">
        <v>15</v>
      </c>
      <c r="G28" s="181">
        <v>120</v>
      </c>
      <c r="H28" s="181">
        <v>901</v>
      </c>
      <c r="I28" s="31" t="str">
        <f>IF(F28&gt;Data!$K$10,"National Record","-")</f>
        <v>-</v>
      </c>
      <c r="J28" s="31" t="str">
        <f>IF(F28&gt;Data!$M$10,"World Record","-")</f>
        <v>-</v>
      </c>
    </row>
    <row r="29" spans="1:10" ht="16.5" thickBot="1">
      <c r="A29" s="55">
        <v>26</v>
      </c>
      <c r="B29" s="182">
        <v>26</v>
      </c>
      <c r="C29" s="183">
        <v>35</v>
      </c>
      <c r="D29" s="197" t="s">
        <v>399</v>
      </c>
      <c r="E29" s="184">
        <v>0</v>
      </c>
      <c r="F29" s="184">
        <v>14</v>
      </c>
      <c r="G29" s="184">
        <v>112</v>
      </c>
      <c r="H29" s="184">
        <v>638</v>
      </c>
      <c r="I29" s="31" t="str">
        <f>IF(F29&gt;Data!$K$10,"National Record","-")</f>
        <v>-</v>
      </c>
      <c r="J29" s="31" t="str">
        <f>IF(F29&gt;Data!$M$10,"World Record","-")</f>
        <v>-</v>
      </c>
    </row>
    <row r="30" spans="1:10" ht="16.5" thickBot="1">
      <c r="A30" s="55">
        <v>27</v>
      </c>
      <c r="B30" s="179">
        <v>26</v>
      </c>
      <c r="C30" s="180">
        <v>38</v>
      </c>
      <c r="D30" s="198" t="s">
        <v>251</v>
      </c>
      <c r="E30" s="181">
        <v>0</v>
      </c>
      <c r="F30" s="181">
        <v>14</v>
      </c>
      <c r="G30" s="181">
        <v>112</v>
      </c>
      <c r="H30" s="181">
        <v>576</v>
      </c>
      <c r="I30" s="31" t="str">
        <f>IF(F30&gt;Data!$K$10,"National Record","-")</f>
        <v>-</v>
      </c>
      <c r="J30" s="31" t="str">
        <f>IF(F30&gt;Data!$M$10,"World Record","-")</f>
        <v>-</v>
      </c>
    </row>
    <row r="31" spans="1:10" ht="16.5" thickBot="1">
      <c r="A31" s="55">
        <v>28</v>
      </c>
      <c r="B31" s="182">
        <v>26</v>
      </c>
      <c r="C31" s="183">
        <v>36</v>
      </c>
      <c r="D31" s="197" t="s">
        <v>199</v>
      </c>
      <c r="E31" s="184">
        <v>0</v>
      </c>
      <c r="F31" s="184">
        <v>14</v>
      </c>
      <c r="G31" s="184">
        <v>112</v>
      </c>
      <c r="H31" s="184">
        <v>619</v>
      </c>
      <c r="I31" s="31" t="str">
        <f>IF(F31&gt;Data!$K$10,"National Record","-")</f>
        <v>-</v>
      </c>
      <c r="J31" s="31" t="str">
        <f>IF(F31&gt;Data!$M$10,"World Record","-")</f>
        <v>-</v>
      </c>
    </row>
    <row r="32" spans="1:10" ht="16.5" thickBot="1">
      <c r="A32" s="55">
        <v>29</v>
      </c>
      <c r="B32" s="179">
        <v>26</v>
      </c>
      <c r="C32" s="180">
        <v>25</v>
      </c>
      <c r="D32" s="198" t="s">
        <v>382</v>
      </c>
      <c r="E32" s="181">
        <v>0</v>
      </c>
      <c r="F32" s="181">
        <v>14</v>
      </c>
      <c r="G32" s="181">
        <v>112</v>
      </c>
      <c r="H32" s="181">
        <v>877</v>
      </c>
      <c r="I32" s="31" t="str">
        <f>IF(F32&gt;Data!$K$10,"National Record","-")</f>
        <v>-</v>
      </c>
      <c r="J32" s="31" t="str">
        <f>IF(F32&gt;Data!$M$10,"World Record","-")</f>
        <v>-</v>
      </c>
    </row>
    <row r="33" spans="1:10" ht="16.5" thickBot="1">
      <c r="A33" s="55">
        <v>30</v>
      </c>
      <c r="B33" s="182">
        <v>30</v>
      </c>
      <c r="C33" s="183">
        <v>123</v>
      </c>
      <c r="D33" s="197" t="s">
        <v>204</v>
      </c>
      <c r="E33" s="184">
        <v>0</v>
      </c>
      <c r="F33" s="184">
        <v>13</v>
      </c>
      <c r="G33" s="184">
        <v>104</v>
      </c>
      <c r="H33" s="184">
        <v>170</v>
      </c>
      <c r="I33" s="31" t="str">
        <f>IF(F33&gt;Data!$K$10,"National Record","-")</f>
        <v>-</v>
      </c>
      <c r="J33" s="31" t="str">
        <f>IF(F33&gt;Data!$M$10,"World Record","-")</f>
        <v>-</v>
      </c>
    </row>
    <row r="34" spans="1:10" ht="16.5" thickBot="1">
      <c r="A34" s="55">
        <v>31</v>
      </c>
      <c r="B34" s="179">
        <v>31</v>
      </c>
      <c r="C34" s="180">
        <v>34</v>
      </c>
      <c r="D34" s="198" t="s">
        <v>402</v>
      </c>
      <c r="E34" s="181">
        <v>0</v>
      </c>
      <c r="F34" s="181">
        <v>12</v>
      </c>
      <c r="G34" s="181">
        <v>96</v>
      </c>
      <c r="H34" s="181">
        <v>643</v>
      </c>
      <c r="I34" s="31" t="str">
        <f>IF(F34&gt;Data!$K$10,"National Record","-")</f>
        <v>-</v>
      </c>
      <c r="J34" s="31" t="str">
        <f>IF(F34&gt;Data!$M$10,"World Record","-")</f>
        <v>-</v>
      </c>
    </row>
    <row r="35" spans="1:10" ht="16.5" thickBot="1">
      <c r="A35" s="55">
        <v>32</v>
      </c>
      <c r="B35" s="182">
        <v>31</v>
      </c>
      <c r="C35" s="183">
        <v>76</v>
      </c>
      <c r="D35" s="197" t="s">
        <v>373</v>
      </c>
      <c r="E35" s="184">
        <v>0</v>
      </c>
      <c r="F35" s="184">
        <v>12</v>
      </c>
      <c r="G35" s="184">
        <v>96</v>
      </c>
      <c r="H35" s="184">
        <v>282</v>
      </c>
      <c r="I35" s="31" t="str">
        <f>IF(F35&gt;Data!$K$10,"National Record","-")</f>
        <v>-</v>
      </c>
      <c r="J35" s="31" t="str">
        <f>IF(F35&gt;Data!$M$10,"World Record","-")</f>
        <v>-</v>
      </c>
    </row>
    <row r="36" spans="1:10" ht="16.5" thickBot="1">
      <c r="A36" s="55">
        <v>33</v>
      </c>
      <c r="B36" s="179">
        <v>31</v>
      </c>
      <c r="C36" s="180">
        <v>28</v>
      </c>
      <c r="D36" s="198" t="s">
        <v>407</v>
      </c>
      <c r="E36" s="181">
        <v>0</v>
      </c>
      <c r="F36" s="181">
        <v>12</v>
      </c>
      <c r="G36" s="181">
        <v>96</v>
      </c>
      <c r="H36" s="181">
        <v>793</v>
      </c>
      <c r="I36" s="31" t="str">
        <f>IF(F36&gt;Data!$K$10,"National Record","-")</f>
        <v>-</v>
      </c>
      <c r="J36" s="31" t="str">
        <f>IF(F36&gt;Data!$M$10,"World Record","-")</f>
        <v>-</v>
      </c>
    </row>
    <row r="37" spans="1:10" ht="16.5" thickBot="1">
      <c r="A37" s="55">
        <v>34</v>
      </c>
      <c r="B37" s="182">
        <v>34</v>
      </c>
      <c r="C37" s="183">
        <v>30</v>
      </c>
      <c r="D37" s="197" t="s">
        <v>509</v>
      </c>
      <c r="E37" s="184">
        <v>0</v>
      </c>
      <c r="F37" s="184">
        <v>11</v>
      </c>
      <c r="G37" s="184">
        <v>88</v>
      </c>
      <c r="H37" s="184">
        <v>759</v>
      </c>
      <c r="I37" s="31" t="str">
        <f>IF(F37&gt;Data!$K$10,"National Record","-")</f>
        <v>-</v>
      </c>
      <c r="J37" s="31" t="str">
        <f>IF(F37&gt;Data!$M$10,"World Record","-")</f>
        <v>-</v>
      </c>
    </row>
    <row r="38" spans="1:10" ht="16.5" thickBot="1">
      <c r="A38" s="55">
        <v>35</v>
      </c>
      <c r="B38" s="179">
        <v>34</v>
      </c>
      <c r="C38" s="180">
        <v>43</v>
      </c>
      <c r="D38" s="198" t="s">
        <v>340</v>
      </c>
      <c r="E38" s="181">
        <v>0</v>
      </c>
      <c r="F38" s="181">
        <v>11</v>
      </c>
      <c r="G38" s="181">
        <v>88</v>
      </c>
      <c r="H38" s="181">
        <v>527</v>
      </c>
      <c r="I38" s="31" t="str">
        <f>IF(F38&gt;Data!$K$10,"National Record","-")</f>
        <v>-</v>
      </c>
      <c r="J38" s="31" t="str">
        <f>IF(F38&gt;Data!$M$10,"World Record","-")</f>
        <v>-</v>
      </c>
    </row>
    <row r="39" spans="1:10" ht="16.5" thickBot="1">
      <c r="A39" s="55">
        <v>36</v>
      </c>
      <c r="B39" s="182">
        <v>36</v>
      </c>
      <c r="C39" s="183">
        <v>125</v>
      </c>
      <c r="D39" s="197" t="s">
        <v>299</v>
      </c>
      <c r="E39" s="184">
        <v>0</v>
      </c>
      <c r="F39" s="184">
        <v>10</v>
      </c>
      <c r="G39" s="184">
        <v>80</v>
      </c>
      <c r="H39" s="184">
        <v>167</v>
      </c>
      <c r="I39" s="31" t="str">
        <f>IF(F39&gt;Data!$K$10,"National Record","-")</f>
        <v>-</v>
      </c>
      <c r="J39" s="31" t="str">
        <f>IF(F39&gt;Data!$M$10,"World Record","-")</f>
        <v>-</v>
      </c>
    </row>
    <row r="40" spans="1:10" ht="16.5" thickBot="1">
      <c r="A40" s="55">
        <v>37</v>
      </c>
      <c r="B40" s="179">
        <v>36</v>
      </c>
      <c r="C40" s="180">
        <v>24</v>
      </c>
      <c r="D40" s="198" t="s">
        <v>378</v>
      </c>
      <c r="E40" s="181">
        <v>0</v>
      </c>
      <c r="F40" s="181">
        <v>10</v>
      </c>
      <c r="G40" s="181">
        <v>80</v>
      </c>
      <c r="H40" s="181">
        <v>893</v>
      </c>
      <c r="I40" s="31" t="str">
        <f>IF(F40&gt;Data!$K$10,"National Record","-")</f>
        <v>-</v>
      </c>
      <c r="J40" s="31" t="str">
        <f>IF(F40&gt;Data!$M$10,"World Record","-")</f>
        <v>-</v>
      </c>
    </row>
    <row r="41" spans="1:10" ht="16.5" thickBot="1">
      <c r="A41" s="55">
        <v>38</v>
      </c>
      <c r="B41" s="182">
        <v>36</v>
      </c>
      <c r="C41" s="183">
        <v>45</v>
      </c>
      <c r="D41" s="197" t="s">
        <v>289</v>
      </c>
      <c r="E41" s="184">
        <v>0</v>
      </c>
      <c r="F41" s="184">
        <v>10</v>
      </c>
      <c r="G41" s="184">
        <v>80</v>
      </c>
      <c r="H41" s="184">
        <v>475</v>
      </c>
      <c r="I41" s="31" t="str">
        <f>IF(F41&gt;Data!$K$10,"National Record","-")</f>
        <v>-</v>
      </c>
      <c r="J41" s="31" t="str">
        <f>IF(F41&gt;Data!$M$10,"World Record","-")</f>
        <v>-</v>
      </c>
    </row>
    <row r="42" spans="1:10" ht="16.5" thickBot="1">
      <c r="A42" s="55">
        <v>39</v>
      </c>
      <c r="B42" s="179">
        <v>36</v>
      </c>
      <c r="C42" s="180">
        <v>58</v>
      </c>
      <c r="D42" s="198" t="s">
        <v>398</v>
      </c>
      <c r="E42" s="160">
        <v>6146</v>
      </c>
      <c r="F42" s="181">
        <v>10</v>
      </c>
      <c r="G42" s="181">
        <v>80</v>
      </c>
      <c r="H42" s="181">
        <v>380</v>
      </c>
      <c r="I42" s="31" t="str">
        <f>IF(F42&gt;Data!$K$10,"National Record","-")</f>
        <v>-</v>
      </c>
      <c r="J42" s="31" t="str">
        <f>IF(F42&gt;Data!$M$10,"World Record","-")</f>
        <v>-</v>
      </c>
    </row>
    <row r="43" spans="1:10" ht="16.5" thickBot="1">
      <c r="A43" s="55">
        <v>40</v>
      </c>
      <c r="B43" s="182">
        <v>36</v>
      </c>
      <c r="C43" s="183">
        <v>69</v>
      </c>
      <c r="D43" s="197" t="s">
        <v>274</v>
      </c>
      <c r="E43" s="184">
        <v>0</v>
      </c>
      <c r="F43" s="184">
        <v>10</v>
      </c>
      <c r="G43" s="184">
        <v>80</v>
      </c>
      <c r="H43" s="184">
        <v>300</v>
      </c>
      <c r="I43" s="31" t="str">
        <f>IF(F43&gt;Data!$K$10,"National Record","-")</f>
        <v>-</v>
      </c>
      <c r="J43" s="31" t="str">
        <f>IF(F43&gt;Data!$M$10,"World Record","-")</f>
        <v>-</v>
      </c>
    </row>
    <row r="44" spans="1:10" ht="16.5" thickBot="1">
      <c r="A44" s="55">
        <v>41</v>
      </c>
      <c r="B44" s="179">
        <v>41</v>
      </c>
      <c r="C44" s="180">
        <v>42</v>
      </c>
      <c r="D44" s="198" t="s">
        <v>292</v>
      </c>
      <c r="E44" s="181">
        <v>0</v>
      </c>
      <c r="F44" s="181">
        <v>9</v>
      </c>
      <c r="G44" s="181">
        <v>72</v>
      </c>
      <c r="H44" s="181">
        <v>532</v>
      </c>
      <c r="I44" s="31" t="str">
        <f>IF(F44&gt;Data!$K$10,"National Record","-")</f>
        <v>-</v>
      </c>
      <c r="J44" s="31" t="str">
        <f>IF(F44&gt;Data!$M$10,"World Record","-")</f>
        <v>-</v>
      </c>
    </row>
    <row r="45" spans="1:10" ht="16.5" thickBot="1">
      <c r="A45" s="55">
        <v>42</v>
      </c>
      <c r="B45" s="182">
        <v>41</v>
      </c>
      <c r="C45" s="183">
        <v>67</v>
      </c>
      <c r="D45" s="197" t="s">
        <v>348</v>
      </c>
      <c r="E45" s="184">
        <v>0</v>
      </c>
      <c r="F45" s="184">
        <v>9</v>
      </c>
      <c r="G45" s="184">
        <v>72</v>
      </c>
      <c r="H45" s="184">
        <v>305</v>
      </c>
      <c r="I45" s="31" t="str">
        <f>IF(F45&gt;Data!$K$10,"National Record","-")</f>
        <v>-</v>
      </c>
      <c r="J45" s="31" t="str">
        <f>IF(F45&gt;Data!$M$10,"World Record","-")</f>
        <v>-</v>
      </c>
    </row>
    <row r="46" spans="1:10" ht="16.5" thickBot="1">
      <c r="A46" s="55">
        <v>43</v>
      </c>
      <c r="B46" s="179">
        <v>43</v>
      </c>
      <c r="C46" s="180">
        <v>81</v>
      </c>
      <c r="D46" s="198" t="s">
        <v>288</v>
      </c>
      <c r="E46" s="181">
        <v>0</v>
      </c>
      <c r="F46" s="181">
        <v>8</v>
      </c>
      <c r="G46" s="181">
        <v>64</v>
      </c>
      <c r="H46" s="181">
        <v>273</v>
      </c>
      <c r="I46" s="31" t="str">
        <f>IF(F46&gt;Data!$K$10,"National Record","-")</f>
        <v>-</v>
      </c>
      <c r="J46" s="31" t="str">
        <f>IF(F46&gt;Data!$M$10,"World Record","-")</f>
        <v>-</v>
      </c>
    </row>
    <row r="47" spans="1:10" ht="16.5" thickBot="1">
      <c r="A47" s="55">
        <v>44</v>
      </c>
      <c r="B47" s="182">
        <v>43</v>
      </c>
      <c r="C47" s="183">
        <v>22</v>
      </c>
      <c r="D47" s="197" t="s">
        <v>394</v>
      </c>
      <c r="E47" s="184">
        <v>0</v>
      </c>
      <c r="F47" s="184">
        <v>8</v>
      </c>
      <c r="G47" s="184">
        <v>64</v>
      </c>
      <c r="H47" s="184">
        <v>911</v>
      </c>
      <c r="I47" s="31" t="str">
        <f>IF(F47&gt;Data!$K$10,"National Record","-")</f>
        <v>-</v>
      </c>
      <c r="J47" s="31" t="str">
        <f>IF(F47&gt;Data!$M$10,"World Record","-")</f>
        <v>-</v>
      </c>
    </row>
    <row r="48" spans="1:10" ht="16.5" thickBot="1">
      <c r="A48" s="55">
        <v>45</v>
      </c>
      <c r="B48" s="179">
        <v>43</v>
      </c>
      <c r="C48" s="180">
        <v>46</v>
      </c>
      <c r="D48" s="198" t="s">
        <v>225</v>
      </c>
      <c r="E48" s="181">
        <v>0</v>
      </c>
      <c r="F48" s="181">
        <v>8</v>
      </c>
      <c r="G48" s="181">
        <v>64</v>
      </c>
      <c r="H48" s="181">
        <v>472</v>
      </c>
      <c r="I48" s="31" t="str">
        <f>IF(F48&gt;Data!$K$10,"National Record","-")</f>
        <v>-</v>
      </c>
      <c r="J48" s="31" t="str">
        <f>IF(F48&gt;Data!$M$10,"World Record","-")</f>
        <v>-</v>
      </c>
    </row>
    <row r="49" spans="1:10" ht="16.5" thickBot="1">
      <c r="A49" s="55">
        <v>46</v>
      </c>
      <c r="B49" s="182">
        <v>43</v>
      </c>
      <c r="C49" s="183">
        <v>48</v>
      </c>
      <c r="D49" s="197" t="s">
        <v>365</v>
      </c>
      <c r="E49" s="184">
        <v>0</v>
      </c>
      <c r="F49" s="184">
        <v>8</v>
      </c>
      <c r="G49" s="184">
        <v>64</v>
      </c>
      <c r="H49" s="184">
        <v>452</v>
      </c>
      <c r="I49" s="31" t="str">
        <f>IF(F49&gt;Data!$K$10,"National Record","-")</f>
        <v>-</v>
      </c>
      <c r="J49" s="31" t="str">
        <f>IF(F49&gt;Data!$M$10,"World Record","-")</f>
        <v>-</v>
      </c>
    </row>
    <row r="50" spans="1:10" ht="16.5" thickBot="1">
      <c r="A50" s="55">
        <v>47</v>
      </c>
      <c r="B50" s="179">
        <v>43</v>
      </c>
      <c r="C50" s="180">
        <v>94</v>
      </c>
      <c r="D50" s="198" t="s">
        <v>492</v>
      </c>
      <c r="E50" s="181">
        <v>0</v>
      </c>
      <c r="F50" s="181">
        <v>8</v>
      </c>
      <c r="G50" s="181">
        <v>64</v>
      </c>
      <c r="H50" s="181">
        <v>239</v>
      </c>
      <c r="I50" s="31" t="str">
        <f>IF(F50&gt;Data!$K$10,"National Record","-")</f>
        <v>-</v>
      </c>
      <c r="J50" s="31" t="str">
        <f>IF(F50&gt;Data!$M$10,"World Record","-")</f>
        <v>-</v>
      </c>
    </row>
    <row r="51" spans="1:10" ht="16.5" thickBot="1">
      <c r="A51" s="55">
        <v>48</v>
      </c>
      <c r="B51" s="182">
        <v>43</v>
      </c>
      <c r="C51" s="183">
        <v>41</v>
      </c>
      <c r="D51" s="197" t="s">
        <v>354</v>
      </c>
      <c r="E51" s="160">
        <v>5422</v>
      </c>
      <c r="F51" s="184">
        <v>8</v>
      </c>
      <c r="G51" s="184">
        <v>64</v>
      </c>
      <c r="H51" s="184">
        <v>540</v>
      </c>
      <c r="I51" s="31" t="str">
        <f>IF(F51&gt;Data!$K$10,"National Record","-")</f>
        <v>-</v>
      </c>
      <c r="J51" s="31" t="str">
        <f>IF(F51&gt;Data!$M$10,"World Record","-")</f>
        <v>-</v>
      </c>
    </row>
    <row r="52" spans="1:10" ht="16.5" thickBot="1">
      <c r="A52" s="55">
        <v>49</v>
      </c>
      <c r="B52" s="179">
        <v>43</v>
      </c>
      <c r="C52" s="180">
        <v>63</v>
      </c>
      <c r="D52" s="198" t="s">
        <v>316</v>
      </c>
      <c r="E52" s="181">
        <v>0</v>
      </c>
      <c r="F52" s="181">
        <v>8</v>
      </c>
      <c r="G52" s="181">
        <v>64</v>
      </c>
      <c r="H52" s="181">
        <v>343</v>
      </c>
      <c r="I52" s="31" t="str">
        <f>IF(F52&gt;Data!$K$10,"National Record","-")</f>
        <v>-</v>
      </c>
      <c r="J52" s="31" t="str">
        <f>IF(F52&gt;Data!$M$10,"World Record","-")</f>
        <v>-</v>
      </c>
    </row>
    <row r="53" spans="1:10" ht="16.5" thickBot="1">
      <c r="A53" s="55">
        <v>50</v>
      </c>
      <c r="B53" s="182">
        <v>50</v>
      </c>
      <c r="C53" s="183">
        <v>56</v>
      </c>
      <c r="D53" s="197" t="s">
        <v>235</v>
      </c>
      <c r="E53" s="184">
        <v>0</v>
      </c>
      <c r="F53" s="184">
        <v>7</v>
      </c>
      <c r="G53" s="184">
        <v>56</v>
      </c>
      <c r="H53" s="184">
        <v>387</v>
      </c>
      <c r="I53" s="31" t="str">
        <f>IF(F53&gt;Data!$K$10,"National Record","-")</f>
        <v>-</v>
      </c>
      <c r="J53" s="31" t="str">
        <f>IF(F53&gt;Data!$M$10,"World Record","-")</f>
        <v>-</v>
      </c>
    </row>
    <row r="54" spans="1:10" ht="16.5" thickBot="1">
      <c r="A54" s="55">
        <v>51</v>
      </c>
      <c r="B54" s="179">
        <v>50</v>
      </c>
      <c r="C54" s="180">
        <v>83</v>
      </c>
      <c r="D54" s="198" t="s">
        <v>442</v>
      </c>
      <c r="E54" s="181">
        <v>0</v>
      </c>
      <c r="F54" s="181">
        <v>7</v>
      </c>
      <c r="G54" s="181">
        <v>56</v>
      </c>
      <c r="H54" s="181">
        <v>269</v>
      </c>
      <c r="I54" s="31" t="str">
        <f>IF(F54&gt;Data!$K$10,"National Record","-")</f>
        <v>-</v>
      </c>
      <c r="J54" s="31" t="str">
        <f>IF(F54&gt;Data!$M$10,"World Record","-")</f>
        <v>-</v>
      </c>
    </row>
    <row r="55" spans="1:10" ht="16.5" thickBot="1">
      <c r="A55" s="55">
        <v>52</v>
      </c>
      <c r="B55" s="182">
        <v>50</v>
      </c>
      <c r="C55" s="183">
        <v>72</v>
      </c>
      <c r="D55" s="197" t="s">
        <v>456</v>
      </c>
      <c r="E55" s="184">
        <v>0</v>
      </c>
      <c r="F55" s="184">
        <v>7</v>
      </c>
      <c r="G55" s="184">
        <v>56</v>
      </c>
      <c r="H55" s="184">
        <v>294</v>
      </c>
      <c r="I55" s="31" t="str">
        <f>IF(F55&gt;Data!$K$10,"National Record","-")</f>
        <v>-</v>
      </c>
      <c r="J55" s="31" t="str">
        <f>IF(F55&gt;Data!$M$10,"World Record","-")</f>
        <v>-</v>
      </c>
    </row>
    <row r="56" spans="1:10" ht="16.5" thickBot="1">
      <c r="A56" s="55">
        <v>53</v>
      </c>
      <c r="B56" s="179">
        <v>50</v>
      </c>
      <c r="C56" s="180">
        <v>27</v>
      </c>
      <c r="D56" s="198" t="s">
        <v>385</v>
      </c>
      <c r="E56" s="181">
        <v>0</v>
      </c>
      <c r="F56" s="181">
        <v>7</v>
      </c>
      <c r="G56" s="181">
        <v>56</v>
      </c>
      <c r="H56" s="181">
        <v>841</v>
      </c>
      <c r="I56" s="31" t="str">
        <f>IF(F56&gt;Data!$K$10,"National Record","-")</f>
        <v>-</v>
      </c>
      <c r="J56" s="31" t="str">
        <f>IF(F56&gt;Data!$M$10,"World Record","-")</f>
        <v>-</v>
      </c>
    </row>
    <row r="57" spans="1:10" ht="16.5" thickBot="1">
      <c r="A57" s="55">
        <v>54</v>
      </c>
      <c r="B57" s="182">
        <v>50</v>
      </c>
      <c r="C57" s="183">
        <v>84</v>
      </c>
      <c r="D57" s="197" t="s">
        <v>240</v>
      </c>
      <c r="E57" s="184">
        <v>0</v>
      </c>
      <c r="F57" s="184">
        <v>7</v>
      </c>
      <c r="G57" s="184">
        <v>56</v>
      </c>
      <c r="H57" s="184">
        <v>266</v>
      </c>
      <c r="I57" s="31" t="str">
        <f>IF(F57&gt;Data!$K$10,"National Record","-")</f>
        <v>-</v>
      </c>
      <c r="J57" s="31" t="str">
        <f>IF(F57&gt;Data!$M$10,"World Record","-")</f>
        <v>-</v>
      </c>
    </row>
    <row r="58" spans="1:10" ht="16.5" thickBot="1">
      <c r="A58" s="55">
        <v>55</v>
      </c>
      <c r="B58" s="179">
        <v>50</v>
      </c>
      <c r="C58" s="180">
        <v>157</v>
      </c>
      <c r="D58" s="198" t="s">
        <v>411</v>
      </c>
      <c r="E58" s="181">
        <v>0</v>
      </c>
      <c r="F58" s="181">
        <v>7</v>
      </c>
      <c r="G58" s="181">
        <v>56</v>
      </c>
      <c r="H58" s="181">
        <v>122</v>
      </c>
      <c r="I58" s="31" t="str">
        <f>IF(F58&gt;Data!$K$10,"National Record","-")</f>
        <v>-</v>
      </c>
      <c r="J58" s="31" t="str">
        <f>IF(F58&gt;Data!$M$10,"World Record","-")</f>
        <v>-</v>
      </c>
    </row>
    <row r="59" spans="1:10" ht="16.5" thickBot="1">
      <c r="A59" s="55">
        <v>56</v>
      </c>
      <c r="B59" s="182">
        <v>56</v>
      </c>
      <c r="C59" s="183">
        <v>176</v>
      </c>
      <c r="D59" s="197" t="s">
        <v>430</v>
      </c>
      <c r="E59" s="184">
        <v>0</v>
      </c>
      <c r="F59" s="184">
        <v>6</v>
      </c>
      <c r="G59" s="184">
        <v>48</v>
      </c>
      <c r="H59" s="184">
        <v>97</v>
      </c>
      <c r="I59" s="31" t="str">
        <f>IF(F59&gt;Data!$K$10,"National Record","-")</f>
        <v>-</v>
      </c>
      <c r="J59" s="31" t="str">
        <f>IF(F59&gt;Data!$M$10,"World Record","-")</f>
        <v>-</v>
      </c>
    </row>
    <row r="60" spans="1:10" ht="16.5" thickBot="1">
      <c r="A60" s="55">
        <v>57</v>
      </c>
      <c r="B60" s="179">
        <v>56</v>
      </c>
      <c r="C60" s="180">
        <v>93</v>
      </c>
      <c r="D60" s="198" t="s">
        <v>454</v>
      </c>
      <c r="E60" s="181">
        <v>0</v>
      </c>
      <c r="F60" s="181">
        <v>6</v>
      </c>
      <c r="G60" s="181">
        <v>48</v>
      </c>
      <c r="H60" s="181">
        <v>242</v>
      </c>
      <c r="I60" s="31" t="str">
        <f>IF(F60&gt;Data!$K$10,"National Record","-")</f>
        <v>-</v>
      </c>
      <c r="J60" s="31" t="str">
        <f>IF(F60&gt;Data!$M$10,"World Record","-")</f>
        <v>-</v>
      </c>
    </row>
    <row r="61" spans="1:10" ht="16.5" thickBot="1">
      <c r="A61" s="55">
        <v>58</v>
      </c>
      <c r="B61" s="182">
        <v>56</v>
      </c>
      <c r="C61" s="183">
        <v>50</v>
      </c>
      <c r="D61" s="197" t="s">
        <v>293</v>
      </c>
      <c r="E61" s="184">
        <v>0</v>
      </c>
      <c r="F61" s="184">
        <v>6</v>
      </c>
      <c r="G61" s="184">
        <v>48</v>
      </c>
      <c r="H61" s="184">
        <v>427</v>
      </c>
      <c r="I61" s="31" t="str">
        <f>IF(F61&gt;Data!$K$10,"National Record","-")</f>
        <v>-</v>
      </c>
      <c r="J61" s="31" t="str">
        <f>IF(F61&gt;Data!$M$10,"World Record","-")</f>
        <v>-</v>
      </c>
    </row>
    <row r="62" spans="1:10" ht="16.5" thickBot="1">
      <c r="A62" s="55">
        <v>59</v>
      </c>
      <c r="B62" s="179">
        <v>56</v>
      </c>
      <c r="C62" s="180">
        <v>96</v>
      </c>
      <c r="D62" s="198" t="s">
        <v>505</v>
      </c>
      <c r="E62" s="181">
        <v>0</v>
      </c>
      <c r="F62" s="181">
        <v>6</v>
      </c>
      <c r="G62" s="181">
        <v>48</v>
      </c>
      <c r="H62" s="181">
        <v>235</v>
      </c>
      <c r="I62" s="31" t="str">
        <f>IF(F62&gt;Data!$K$10,"National Record","-")</f>
        <v>-</v>
      </c>
      <c r="J62" s="31" t="str">
        <f>IF(F62&gt;Data!$M$10,"World Record","-")</f>
        <v>-</v>
      </c>
    </row>
    <row r="63" spans="1:10" ht="16.5" thickBot="1">
      <c r="A63" s="55">
        <v>60</v>
      </c>
      <c r="B63" s="182">
        <v>56</v>
      </c>
      <c r="C63" s="183">
        <v>155</v>
      </c>
      <c r="D63" s="197" t="s">
        <v>474</v>
      </c>
      <c r="E63" s="184">
        <v>0</v>
      </c>
      <c r="F63" s="184">
        <v>6</v>
      </c>
      <c r="G63" s="184">
        <v>48</v>
      </c>
      <c r="H63" s="184">
        <v>124</v>
      </c>
      <c r="I63" s="31" t="str">
        <f>IF(F63&gt;Data!$K$10,"National Record","-")</f>
        <v>-</v>
      </c>
      <c r="J63" s="31" t="str">
        <f>IF(F63&gt;Data!$M$10,"World Record","-")</f>
        <v>-</v>
      </c>
    </row>
    <row r="64" spans="1:10" ht="16.5" thickBot="1">
      <c r="A64" s="55">
        <v>61</v>
      </c>
      <c r="B64" s="179">
        <v>56</v>
      </c>
      <c r="C64" s="180">
        <v>75</v>
      </c>
      <c r="D64" s="198" t="s">
        <v>457</v>
      </c>
      <c r="E64" s="181">
        <v>0</v>
      </c>
      <c r="F64" s="181">
        <v>6</v>
      </c>
      <c r="G64" s="181">
        <v>48</v>
      </c>
      <c r="H64" s="181">
        <v>283</v>
      </c>
      <c r="I64" s="31" t="str">
        <f>IF(F64&gt;Data!$K$10,"National Record","-")</f>
        <v>-</v>
      </c>
      <c r="J64" s="31" t="str">
        <f>IF(F64&gt;Data!$M$10,"World Record","-")</f>
        <v>-</v>
      </c>
    </row>
    <row r="65" spans="1:10" ht="16.5" thickBot="1">
      <c r="A65" s="55">
        <v>62</v>
      </c>
      <c r="B65" s="182">
        <v>56</v>
      </c>
      <c r="C65" s="183">
        <v>31</v>
      </c>
      <c r="D65" s="197" t="s">
        <v>239</v>
      </c>
      <c r="E65" s="184">
        <v>0</v>
      </c>
      <c r="F65" s="184">
        <v>6</v>
      </c>
      <c r="G65" s="184">
        <v>48</v>
      </c>
      <c r="H65" s="184">
        <v>692</v>
      </c>
      <c r="I65" s="137" t="str">
        <f>IF(F65&gt;Data!$K$10,"National Record","-")</f>
        <v>-</v>
      </c>
      <c r="J65" s="137" t="str">
        <f>IF(F65&gt;Data!$M$10,"World Record","-")</f>
        <v>-</v>
      </c>
    </row>
    <row r="66" spans="1:10" ht="16.5" thickBot="1">
      <c r="A66" s="55">
        <v>63</v>
      </c>
      <c r="B66" s="179">
        <v>56</v>
      </c>
      <c r="C66" s="180">
        <v>80</v>
      </c>
      <c r="D66" s="198" t="s">
        <v>507</v>
      </c>
      <c r="E66" s="181">
        <v>0</v>
      </c>
      <c r="F66" s="181">
        <v>6</v>
      </c>
      <c r="G66" s="181">
        <v>48</v>
      </c>
      <c r="H66" s="181">
        <v>277</v>
      </c>
      <c r="I66" s="31" t="str">
        <f>IF(F66&gt;Data!$K$10,"National Record","-")</f>
        <v>-</v>
      </c>
      <c r="J66" s="31" t="str">
        <f>IF(F66&gt;Data!$M$10,"World Record","-")</f>
        <v>-</v>
      </c>
    </row>
    <row r="67" spans="1:10" ht="16.5" thickBot="1">
      <c r="A67" s="55">
        <v>64</v>
      </c>
      <c r="B67" s="182">
        <v>56</v>
      </c>
      <c r="C67" s="183">
        <v>79</v>
      </c>
      <c r="D67" s="197" t="s">
        <v>421</v>
      </c>
      <c r="E67" s="184">
        <v>0</v>
      </c>
      <c r="F67" s="184">
        <v>6</v>
      </c>
      <c r="G67" s="184">
        <v>48</v>
      </c>
      <c r="H67" s="184">
        <v>278</v>
      </c>
      <c r="I67" s="31" t="str">
        <f>IF(F67&gt;Data!$K$10,"National Record","-")</f>
        <v>-</v>
      </c>
      <c r="J67" s="31" t="str">
        <f>IF(F67&gt;Data!$M$10,"World Record","-")</f>
        <v>-</v>
      </c>
    </row>
    <row r="68" spans="1:10" ht="16.5" thickBot="1">
      <c r="A68" s="55">
        <v>65</v>
      </c>
      <c r="B68" s="179">
        <v>56</v>
      </c>
      <c r="C68" s="180">
        <v>92</v>
      </c>
      <c r="D68" s="198" t="s">
        <v>194</v>
      </c>
      <c r="E68" s="181">
        <v>0</v>
      </c>
      <c r="F68" s="181">
        <v>6</v>
      </c>
      <c r="G68" s="181">
        <v>48</v>
      </c>
      <c r="H68" s="181">
        <v>245</v>
      </c>
      <c r="I68" s="31" t="str">
        <f>IF(F68&gt;Data!$K$10,"National Record","-")</f>
        <v>-</v>
      </c>
      <c r="J68" s="31" t="str">
        <f>IF(F68&gt;Data!$M$10,"World Record","-")</f>
        <v>-</v>
      </c>
    </row>
    <row r="69" spans="1:10" ht="16.5" thickBot="1">
      <c r="A69" s="55">
        <v>66</v>
      </c>
      <c r="B69" s="182">
        <v>66</v>
      </c>
      <c r="C69" s="183">
        <v>37</v>
      </c>
      <c r="D69" s="197" t="s">
        <v>234</v>
      </c>
      <c r="E69" s="184">
        <v>0</v>
      </c>
      <c r="F69" s="184">
        <v>5</v>
      </c>
      <c r="G69" s="184">
        <v>40</v>
      </c>
      <c r="H69" s="184">
        <v>612</v>
      </c>
      <c r="I69" s="31" t="str">
        <f>IF(F69&gt;Data!$K$10,"National Record","-")</f>
        <v>-</v>
      </c>
      <c r="J69" s="31" t="str">
        <f>IF(F69&gt;Data!$M$10,"World Record","-")</f>
        <v>-</v>
      </c>
    </row>
    <row r="70" spans="1:10" ht="16.5" thickBot="1">
      <c r="A70" s="55">
        <v>67</v>
      </c>
      <c r="B70" s="179">
        <v>66</v>
      </c>
      <c r="C70" s="180">
        <v>103</v>
      </c>
      <c r="D70" s="198" t="s">
        <v>267</v>
      </c>
      <c r="E70" s="181">
        <v>0</v>
      </c>
      <c r="F70" s="181">
        <v>5</v>
      </c>
      <c r="G70" s="181">
        <v>40</v>
      </c>
      <c r="H70" s="181">
        <v>218</v>
      </c>
      <c r="I70" s="31" t="str">
        <f>IF(F70&gt;Data!$K$10,"National Record","-")</f>
        <v>-</v>
      </c>
      <c r="J70" s="31" t="str">
        <f>IF(F70&gt;Data!$M$10,"World Record","-")</f>
        <v>-</v>
      </c>
    </row>
    <row r="71" spans="1:10" ht="16.5" thickBot="1">
      <c r="A71" s="55">
        <v>68</v>
      </c>
      <c r="B71" s="182">
        <v>66</v>
      </c>
      <c r="C71" s="183">
        <v>90</v>
      </c>
      <c r="D71" s="197" t="s">
        <v>393</v>
      </c>
      <c r="E71" s="184">
        <v>0</v>
      </c>
      <c r="F71" s="184">
        <v>5</v>
      </c>
      <c r="G71" s="184">
        <v>40</v>
      </c>
      <c r="H71" s="184">
        <v>248</v>
      </c>
      <c r="I71" s="31" t="str">
        <f>IF(F71&gt;Data!$K$10,"National Record","-")</f>
        <v>-</v>
      </c>
      <c r="J71" s="31" t="str">
        <f>IF(F71&gt;Data!$M$10,"World Record","-")</f>
        <v>-</v>
      </c>
    </row>
    <row r="72" spans="1:10" ht="16.5" thickBot="1">
      <c r="A72" s="55">
        <v>69</v>
      </c>
      <c r="B72" s="179">
        <v>66</v>
      </c>
      <c r="C72" s="180">
        <v>147</v>
      </c>
      <c r="D72" s="198" t="s">
        <v>337</v>
      </c>
      <c r="E72" s="181">
        <v>0</v>
      </c>
      <c r="F72" s="181">
        <v>5</v>
      </c>
      <c r="G72" s="181">
        <v>40</v>
      </c>
      <c r="H72" s="181">
        <v>139</v>
      </c>
      <c r="I72" s="31" t="str">
        <f>IF(F72&gt;Data!$K$10,"National Record","-")</f>
        <v>-</v>
      </c>
      <c r="J72" s="31" t="str">
        <f>IF(F72&gt;Data!$M$10,"World Record","-")</f>
        <v>-</v>
      </c>
    </row>
    <row r="73" spans="1:10" ht="16.5" thickBot="1">
      <c r="A73" s="55">
        <v>70</v>
      </c>
      <c r="B73" s="182">
        <v>66</v>
      </c>
      <c r="C73" s="183">
        <v>55</v>
      </c>
      <c r="D73" s="197" t="s">
        <v>356</v>
      </c>
      <c r="E73" s="184">
        <v>0</v>
      </c>
      <c r="F73" s="184">
        <v>5</v>
      </c>
      <c r="G73" s="184">
        <v>40</v>
      </c>
      <c r="H73" s="184">
        <v>394</v>
      </c>
      <c r="I73" s="31" t="str">
        <f>IF(F73&gt;Data!$K$10,"National Record","-")</f>
        <v>-</v>
      </c>
      <c r="J73" s="31" t="str">
        <f>IF(F73&gt;Data!$M$10,"World Record","-")</f>
        <v>-</v>
      </c>
    </row>
    <row r="74" spans="1:10" ht="16.5" thickBot="1">
      <c r="A74" s="55">
        <v>71</v>
      </c>
      <c r="B74" s="179">
        <v>66</v>
      </c>
      <c r="C74" s="180">
        <v>65</v>
      </c>
      <c r="D74" s="198" t="s">
        <v>253</v>
      </c>
      <c r="E74" s="181">
        <v>0</v>
      </c>
      <c r="F74" s="181">
        <v>5</v>
      </c>
      <c r="G74" s="181">
        <v>40</v>
      </c>
      <c r="H74" s="181">
        <v>308</v>
      </c>
      <c r="I74" s="31" t="str">
        <f>IF(F74&gt;Data!$K$10,"National Record","-")</f>
        <v>-</v>
      </c>
      <c r="J74" s="31" t="str">
        <f>IF(F74&gt;Data!$M$10,"World Record","-")</f>
        <v>-</v>
      </c>
    </row>
    <row r="75" spans="1:10" ht="16.5" thickBot="1">
      <c r="A75" s="55">
        <v>72</v>
      </c>
      <c r="B75" s="182">
        <v>66</v>
      </c>
      <c r="C75" s="183">
        <v>40</v>
      </c>
      <c r="D75" s="197" t="s">
        <v>479</v>
      </c>
      <c r="E75" s="184">
        <v>0</v>
      </c>
      <c r="F75" s="184">
        <v>5</v>
      </c>
      <c r="G75" s="184">
        <v>40</v>
      </c>
      <c r="H75" s="184">
        <v>554</v>
      </c>
      <c r="I75" s="31" t="str">
        <f>IF(F75&gt;Data!$K$10,"National Record","-")</f>
        <v>-</v>
      </c>
      <c r="J75" s="31" t="str">
        <f>IF(F75&gt;Data!$M$10,"World Record","-")</f>
        <v>-</v>
      </c>
    </row>
    <row r="76" spans="1:10" ht="16.5" thickBot="1">
      <c r="A76" s="55">
        <v>73</v>
      </c>
      <c r="B76" s="179">
        <v>66</v>
      </c>
      <c r="C76" s="180">
        <v>84</v>
      </c>
      <c r="D76" s="198" t="s">
        <v>268</v>
      </c>
      <c r="E76" s="181">
        <v>0</v>
      </c>
      <c r="F76" s="181">
        <v>5</v>
      </c>
      <c r="G76" s="181">
        <v>40</v>
      </c>
      <c r="H76" s="181">
        <v>266</v>
      </c>
      <c r="I76" s="31" t="str">
        <f>IF(F76&gt;Data!$K$10,"National Record","-")</f>
        <v>-</v>
      </c>
      <c r="J76" s="31" t="str">
        <f>IF(F76&gt;Data!$M$10,"World Record","-")</f>
        <v>-</v>
      </c>
    </row>
    <row r="77" spans="1:10" ht="16.5" thickBot="1">
      <c r="A77" s="55">
        <v>74</v>
      </c>
      <c r="B77" s="182">
        <v>66</v>
      </c>
      <c r="C77" s="183">
        <v>156</v>
      </c>
      <c r="D77" s="197" t="s">
        <v>278</v>
      </c>
      <c r="E77" s="184">
        <v>0</v>
      </c>
      <c r="F77" s="184">
        <v>5</v>
      </c>
      <c r="G77" s="184">
        <v>40</v>
      </c>
      <c r="H77" s="184">
        <v>123</v>
      </c>
      <c r="I77" s="31" t="str">
        <f>IF(F77&gt;Data!$K$10,"National Record","-")</f>
        <v>-</v>
      </c>
      <c r="J77" s="31" t="str">
        <f>IF(F77&gt;Data!$M$10,"World Record","-")</f>
        <v>-</v>
      </c>
    </row>
    <row r="78" spans="1:10" ht="16.5" thickBot="1">
      <c r="A78" s="55">
        <v>75</v>
      </c>
      <c r="B78" s="179">
        <v>66</v>
      </c>
      <c r="C78" s="180">
        <v>107</v>
      </c>
      <c r="D78" s="198" t="s">
        <v>498</v>
      </c>
      <c r="E78" s="181">
        <v>0</v>
      </c>
      <c r="F78" s="181">
        <v>5</v>
      </c>
      <c r="G78" s="181">
        <v>40</v>
      </c>
      <c r="H78" s="181">
        <v>202</v>
      </c>
      <c r="I78" s="31" t="str">
        <f>IF(F78&gt;Data!$K$10,"National Record","-")</f>
        <v>-</v>
      </c>
      <c r="J78" s="31" t="str">
        <f>IF(F78&gt;Data!$M$10,"World Record","-")</f>
        <v>-</v>
      </c>
    </row>
    <row r="79" spans="1:10" ht="16.5" thickBot="1">
      <c r="A79" s="55">
        <v>76</v>
      </c>
      <c r="B79" s="182">
        <v>66</v>
      </c>
      <c r="C79" s="183">
        <v>68</v>
      </c>
      <c r="D79" s="197" t="s">
        <v>375</v>
      </c>
      <c r="E79" s="184">
        <v>0</v>
      </c>
      <c r="F79" s="184">
        <v>5</v>
      </c>
      <c r="G79" s="184">
        <v>40</v>
      </c>
      <c r="H79" s="184">
        <v>304</v>
      </c>
      <c r="I79" s="31" t="str">
        <f>IF(F79&gt;Data!$K$10,"National Record","-")</f>
        <v>-</v>
      </c>
      <c r="J79" s="31" t="str">
        <f>IF(F79&gt;Data!$M$10,"World Record","-")</f>
        <v>-</v>
      </c>
    </row>
    <row r="80" spans="1:10" ht="16.5" thickBot="1">
      <c r="A80" s="55">
        <v>77</v>
      </c>
      <c r="B80" s="179">
        <v>66</v>
      </c>
      <c r="C80" s="180">
        <v>54</v>
      </c>
      <c r="D80" s="198" t="s">
        <v>386</v>
      </c>
      <c r="E80" s="181">
        <v>0</v>
      </c>
      <c r="F80" s="181">
        <v>5</v>
      </c>
      <c r="G80" s="181">
        <v>40</v>
      </c>
      <c r="H80" s="181">
        <v>401</v>
      </c>
      <c r="I80" s="31" t="str">
        <f>IF(F80&gt;Data!$K$10,"National Record","-")</f>
        <v>-</v>
      </c>
      <c r="J80" s="31" t="str">
        <f>IF(F80&gt;Data!$M$10,"World Record","-")</f>
        <v>-</v>
      </c>
    </row>
    <row r="81" spans="1:10" ht="16.5" thickBot="1">
      <c r="A81" s="55">
        <v>78</v>
      </c>
      <c r="B81" s="182">
        <v>66</v>
      </c>
      <c r="C81" s="183">
        <v>119</v>
      </c>
      <c r="D81" s="197" t="s">
        <v>310</v>
      </c>
      <c r="E81" s="184">
        <v>0</v>
      </c>
      <c r="F81" s="184">
        <v>5</v>
      </c>
      <c r="G81" s="184">
        <v>40</v>
      </c>
      <c r="H81" s="184">
        <v>176</v>
      </c>
      <c r="I81" s="31" t="str">
        <f>IF(F81&gt;Data!$K$10,"National Record","-")</f>
        <v>-</v>
      </c>
      <c r="J81" s="31" t="str">
        <f>IF(F81&gt;Data!$M$10,"World Record","-")</f>
        <v>-</v>
      </c>
    </row>
    <row r="82" spans="1:10" ht="16.5" thickBot="1">
      <c r="A82" s="55">
        <v>79</v>
      </c>
      <c r="B82" s="179">
        <v>66</v>
      </c>
      <c r="C82" s="180">
        <v>95</v>
      </c>
      <c r="D82" s="198" t="s">
        <v>417</v>
      </c>
      <c r="E82" s="181">
        <v>0</v>
      </c>
      <c r="F82" s="181">
        <v>5</v>
      </c>
      <c r="G82" s="181">
        <v>40</v>
      </c>
      <c r="H82" s="181">
        <v>237</v>
      </c>
      <c r="I82" s="31" t="str">
        <f>IF(F82&gt;Data!$K$10,"National Record","-")</f>
        <v>-</v>
      </c>
      <c r="J82" s="31" t="str">
        <f>IF(F82&gt;Data!$M$10,"World Record","-")</f>
        <v>-</v>
      </c>
    </row>
    <row r="83" spans="1:10" ht="16.5" thickBot="1">
      <c r="A83" s="55">
        <v>80</v>
      </c>
      <c r="B83" s="182">
        <v>66</v>
      </c>
      <c r="C83" s="183">
        <v>98</v>
      </c>
      <c r="D83" s="197" t="s">
        <v>416</v>
      </c>
      <c r="E83" s="184">
        <v>0</v>
      </c>
      <c r="F83" s="184">
        <v>5</v>
      </c>
      <c r="G83" s="184">
        <v>40</v>
      </c>
      <c r="H83" s="184">
        <v>231</v>
      </c>
      <c r="I83" s="31" t="str">
        <f>IF(F83&gt;Data!$K$10,"National Record","-")</f>
        <v>-</v>
      </c>
      <c r="J83" s="31" t="str">
        <f>IF(F83&gt;Data!$M$10,"World Record","-")</f>
        <v>-</v>
      </c>
    </row>
    <row r="84" spans="1:10" ht="16.5" thickBot="1">
      <c r="A84" s="55">
        <v>81</v>
      </c>
      <c r="B84" s="179">
        <v>66</v>
      </c>
      <c r="C84" s="180">
        <v>105</v>
      </c>
      <c r="D84" s="198" t="s">
        <v>206</v>
      </c>
      <c r="E84" s="181">
        <v>0</v>
      </c>
      <c r="F84" s="181">
        <v>5</v>
      </c>
      <c r="G84" s="181">
        <v>40</v>
      </c>
      <c r="H84" s="181">
        <v>208</v>
      </c>
      <c r="I84" s="31" t="str">
        <f>IF(F84&gt;Data!$K$10,"National Record","-")</f>
        <v>-</v>
      </c>
      <c r="J84" s="31" t="str">
        <f>IF(F84&gt;Data!$M$10,"World Record","-")</f>
        <v>-</v>
      </c>
    </row>
    <row r="85" spans="1:10" ht="16.5" thickBot="1">
      <c r="A85" s="55">
        <v>82</v>
      </c>
      <c r="B85" s="182">
        <v>66</v>
      </c>
      <c r="C85" s="183">
        <v>126</v>
      </c>
      <c r="D85" s="197" t="s">
        <v>426</v>
      </c>
      <c r="E85" s="184">
        <v>0</v>
      </c>
      <c r="F85" s="184">
        <v>5</v>
      </c>
      <c r="G85" s="184">
        <v>40</v>
      </c>
      <c r="H85" s="184">
        <v>164</v>
      </c>
      <c r="I85" s="31" t="str">
        <f>IF(F85&gt;Data!$K$10,"National Record","-")</f>
        <v>-</v>
      </c>
      <c r="J85" s="31" t="str">
        <f>IF(F85&gt;Data!$M$10,"World Record","-")</f>
        <v>-</v>
      </c>
    </row>
    <row r="86" spans="1:10" ht="16.5" thickBot="1">
      <c r="A86" s="55">
        <v>83</v>
      </c>
      <c r="B86" s="179">
        <v>83</v>
      </c>
      <c r="C86" s="180">
        <v>87</v>
      </c>
      <c r="D86" s="198" t="s">
        <v>448</v>
      </c>
      <c r="E86" s="181">
        <v>0</v>
      </c>
      <c r="F86" s="181">
        <v>4</v>
      </c>
      <c r="G86" s="181">
        <v>32</v>
      </c>
      <c r="H86" s="181">
        <v>251</v>
      </c>
      <c r="I86" s="31" t="str">
        <f>IF(F86&gt;Data!$K$10,"National Record","-")</f>
        <v>-</v>
      </c>
      <c r="J86" s="31" t="str">
        <f>IF(F86&gt;Data!$M$10,"World Record","-")</f>
        <v>-</v>
      </c>
    </row>
    <row r="87" spans="1:10" ht="16.5" thickBot="1">
      <c r="A87" s="55">
        <v>84</v>
      </c>
      <c r="B87" s="182">
        <v>83</v>
      </c>
      <c r="C87" s="183">
        <v>114</v>
      </c>
      <c r="D87" s="197" t="s">
        <v>499</v>
      </c>
      <c r="E87" s="184">
        <v>0</v>
      </c>
      <c r="F87" s="184">
        <v>4</v>
      </c>
      <c r="G87" s="184">
        <v>32</v>
      </c>
      <c r="H87" s="184">
        <v>183</v>
      </c>
      <c r="I87" s="31" t="str">
        <f>IF(F87&gt;Data!$K$10,"National Record","-")</f>
        <v>-</v>
      </c>
      <c r="J87" s="31" t="str">
        <f>IF(F87&gt;Data!$M$10,"World Record","-")</f>
        <v>-</v>
      </c>
    </row>
    <row r="88" spans="1:10" ht="16.5" thickBot="1">
      <c r="A88" s="55">
        <v>85</v>
      </c>
      <c r="B88" s="179">
        <v>83</v>
      </c>
      <c r="C88" s="180">
        <v>106</v>
      </c>
      <c r="D88" s="198" t="s">
        <v>263</v>
      </c>
      <c r="E88" s="181">
        <v>0</v>
      </c>
      <c r="F88" s="181">
        <v>4</v>
      </c>
      <c r="G88" s="181">
        <v>32</v>
      </c>
      <c r="H88" s="181">
        <v>207</v>
      </c>
      <c r="I88" s="31" t="str">
        <f>IF(F88&gt;Data!$K$10,"National Record","-")</f>
        <v>-</v>
      </c>
      <c r="J88" s="31" t="str">
        <f>IF(F88&gt;Data!$M$10,"World Record","-")</f>
        <v>-</v>
      </c>
    </row>
    <row r="89" spans="1:10" ht="16.5" thickBot="1">
      <c r="A89" s="55">
        <v>86</v>
      </c>
      <c r="B89" s="182">
        <v>83</v>
      </c>
      <c r="C89" s="183">
        <v>76</v>
      </c>
      <c r="D89" s="197" t="s">
        <v>397</v>
      </c>
      <c r="E89" s="184">
        <v>0</v>
      </c>
      <c r="F89" s="184">
        <v>4</v>
      </c>
      <c r="G89" s="184">
        <v>32</v>
      </c>
      <c r="H89" s="184">
        <v>282</v>
      </c>
      <c r="I89" s="31" t="str">
        <f>IF(F89&gt;Data!$K$10,"National Record","-")</f>
        <v>-</v>
      </c>
      <c r="J89" s="31" t="str">
        <f>IF(F89&gt;Data!$M$10,"World Record","-")</f>
        <v>-</v>
      </c>
    </row>
    <row r="90" spans="1:10" ht="16.5" thickBot="1">
      <c r="A90" s="55">
        <v>87</v>
      </c>
      <c r="B90" s="179">
        <v>83</v>
      </c>
      <c r="C90" s="180">
        <v>130</v>
      </c>
      <c r="D90" s="198" t="s">
        <v>506</v>
      </c>
      <c r="E90" s="181">
        <v>0</v>
      </c>
      <c r="F90" s="181">
        <v>4</v>
      </c>
      <c r="G90" s="181">
        <v>32</v>
      </c>
      <c r="H90" s="181">
        <v>159</v>
      </c>
      <c r="I90" s="31" t="str">
        <f>IF(F90&gt;Data!$K$10,"National Record","-")</f>
        <v>-</v>
      </c>
      <c r="J90" s="31" t="str">
        <f>IF(F90&gt;Data!$M$10,"World Record","-")</f>
        <v>-</v>
      </c>
    </row>
    <row r="91" spans="1:10" ht="16.5" thickBot="1">
      <c r="A91" s="55">
        <v>88</v>
      </c>
      <c r="B91" s="182">
        <v>83</v>
      </c>
      <c r="C91" s="183">
        <v>147</v>
      </c>
      <c r="D91" s="197" t="s">
        <v>335</v>
      </c>
      <c r="E91" s="184">
        <v>0</v>
      </c>
      <c r="F91" s="184">
        <v>4</v>
      </c>
      <c r="G91" s="184">
        <v>32</v>
      </c>
      <c r="H91" s="184">
        <v>139</v>
      </c>
      <c r="I91" s="31" t="str">
        <f>IF(F91&gt;Data!$K$10,"National Record","-")</f>
        <v>-</v>
      </c>
      <c r="J91" s="31" t="str">
        <f>IF(F91&gt;Data!$M$10,"World Record","-")</f>
        <v>-</v>
      </c>
    </row>
    <row r="92" spans="1:10" ht="16.5" thickBot="1">
      <c r="A92" s="55">
        <v>89</v>
      </c>
      <c r="B92" s="179">
        <v>83</v>
      </c>
      <c r="C92" s="180">
        <v>51</v>
      </c>
      <c r="D92" s="198" t="s">
        <v>305</v>
      </c>
      <c r="E92" s="181">
        <v>0</v>
      </c>
      <c r="F92" s="181">
        <v>4</v>
      </c>
      <c r="G92" s="181">
        <v>32</v>
      </c>
      <c r="H92" s="181">
        <v>425</v>
      </c>
      <c r="I92" s="31" t="str">
        <f>IF(F92&gt;Data!$K$10,"National Record","-")</f>
        <v>-</v>
      </c>
      <c r="J92" s="31" t="str">
        <f>IF(F92&gt;Data!$M$10,"World Record","-")</f>
        <v>-</v>
      </c>
    </row>
    <row r="93" spans="1:10" ht="16.5" thickBot="1">
      <c r="A93" s="55">
        <v>90</v>
      </c>
      <c r="B93" s="182">
        <v>83</v>
      </c>
      <c r="C93" s="183">
        <v>73</v>
      </c>
      <c r="D93" s="197" t="s">
        <v>241</v>
      </c>
      <c r="E93" s="184">
        <v>0</v>
      </c>
      <c r="F93" s="184">
        <v>4</v>
      </c>
      <c r="G93" s="184">
        <v>32</v>
      </c>
      <c r="H93" s="184">
        <v>290</v>
      </c>
      <c r="I93" s="31" t="str">
        <f>IF(F93&gt;Data!$K$10,"National Record","-")</f>
        <v>-</v>
      </c>
      <c r="J93" s="31" t="str">
        <f>IF(F93&gt;Data!$M$10,"World Record","-")</f>
        <v>-</v>
      </c>
    </row>
    <row r="94" spans="1:10" ht="16.5" thickBot="1">
      <c r="A94" s="55">
        <v>91</v>
      </c>
      <c r="B94" s="179">
        <v>83</v>
      </c>
      <c r="C94" s="180">
        <v>44</v>
      </c>
      <c r="D94" s="198" t="s">
        <v>319</v>
      </c>
      <c r="E94" s="181">
        <v>0</v>
      </c>
      <c r="F94" s="181">
        <v>4</v>
      </c>
      <c r="G94" s="181">
        <v>32</v>
      </c>
      <c r="H94" s="181">
        <v>494</v>
      </c>
      <c r="I94" s="31" t="str">
        <f>IF(F94&gt;Data!$K$10,"National Record","-")</f>
        <v>-</v>
      </c>
      <c r="J94" s="31" t="str">
        <f>IF(F94&gt;Data!$M$10,"World Record","-")</f>
        <v>-</v>
      </c>
    </row>
    <row r="95" spans="1:10" ht="16.5" thickBot="1">
      <c r="A95" s="55">
        <v>92</v>
      </c>
      <c r="B95" s="182">
        <v>83</v>
      </c>
      <c r="C95" s="183">
        <v>145</v>
      </c>
      <c r="D95" s="197" t="s">
        <v>466</v>
      </c>
      <c r="E95" s="184">
        <v>0</v>
      </c>
      <c r="F95" s="184">
        <v>4</v>
      </c>
      <c r="G95" s="184">
        <v>32</v>
      </c>
      <c r="H95" s="184">
        <v>141</v>
      </c>
      <c r="I95" s="31" t="str">
        <f>IF(F95&gt;Data!$K$10,"National Record","-")</f>
        <v>-</v>
      </c>
      <c r="J95" s="31" t="str">
        <f>IF(F95&gt;Data!$M$10,"World Record","-")</f>
        <v>-</v>
      </c>
    </row>
    <row r="96" spans="1:10" ht="16.5" thickBot="1">
      <c r="A96" s="55">
        <v>93</v>
      </c>
      <c r="B96" s="179">
        <v>83</v>
      </c>
      <c r="C96" s="180">
        <v>133</v>
      </c>
      <c r="D96" s="198" t="s">
        <v>282</v>
      </c>
      <c r="E96" s="181">
        <v>0</v>
      </c>
      <c r="F96" s="181">
        <v>4</v>
      </c>
      <c r="G96" s="181">
        <v>32</v>
      </c>
      <c r="H96" s="181">
        <v>155</v>
      </c>
      <c r="I96" s="31" t="str">
        <f>IF(F96&gt;Data!$K$10,"National Record","-")</f>
        <v>-</v>
      </c>
      <c r="J96" s="31" t="str">
        <f>IF(F96&gt;Data!$M$10,"World Record","-")</f>
        <v>-</v>
      </c>
    </row>
    <row r="97" spans="1:10" ht="16.5" thickBot="1">
      <c r="A97" s="55">
        <v>94</v>
      </c>
      <c r="B97" s="182">
        <v>83</v>
      </c>
      <c r="C97" s="183">
        <v>111</v>
      </c>
      <c r="D97" s="197" t="s">
        <v>318</v>
      </c>
      <c r="E97" s="184">
        <v>0</v>
      </c>
      <c r="F97" s="184">
        <v>4</v>
      </c>
      <c r="G97" s="184">
        <v>32</v>
      </c>
      <c r="H97" s="184">
        <v>185</v>
      </c>
      <c r="I97" s="31" t="str">
        <f>IF(F97&gt;Data!$K$10,"National Record","-")</f>
        <v>-</v>
      </c>
      <c r="J97" s="31" t="str">
        <f>IF(F97&gt;Data!$M$10,"World Record","-")</f>
        <v>-</v>
      </c>
    </row>
    <row r="98" spans="1:10" ht="16.5" thickBot="1">
      <c r="A98" s="55">
        <v>95</v>
      </c>
      <c r="B98" s="179">
        <v>83</v>
      </c>
      <c r="C98" s="180">
        <v>179</v>
      </c>
      <c r="D98" s="198" t="s">
        <v>334</v>
      </c>
      <c r="E98" s="181">
        <v>0</v>
      </c>
      <c r="F98" s="181">
        <v>4</v>
      </c>
      <c r="G98" s="181">
        <v>32</v>
      </c>
      <c r="H98" s="181">
        <v>93</v>
      </c>
      <c r="I98" s="31" t="str">
        <f>IF(F98&gt;Data!$K$10,"National Record","-")</f>
        <v>-</v>
      </c>
      <c r="J98" s="31" t="str">
        <f>IF(F98&gt;Data!$M$10,"World Record","-")</f>
        <v>-</v>
      </c>
    </row>
    <row r="99" spans="1:10" ht="16.5" thickBot="1">
      <c r="A99" s="55">
        <v>96</v>
      </c>
      <c r="B99" s="182">
        <v>83</v>
      </c>
      <c r="C99" s="183">
        <v>112</v>
      </c>
      <c r="D99" s="197" t="s">
        <v>197</v>
      </c>
      <c r="E99" s="184">
        <v>0</v>
      </c>
      <c r="F99" s="184">
        <v>4</v>
      </c>
      <c r="G99" s="184">
        <v>32</v>
      </c>
      <c r="H99" s="184">
        <v>184</v>
      </c>
      <c r="I99" s="31" t="str">
        <f>IF(F99&gt;Data!$K$10,"National Record","-")</f>
        <v>-</v>
      </c>
      <c r="J99" s="31" t="str">
        <f>IF(F99&gt;Data!$M$10,"World Record","-")</f>
        <v>-</v>
      </c>
    </row>
    <row r="100" spans="1:10" ht="16.5" thickBot="1">
      <c r="A100" s="55">
        <v>97</v>
      </c>
      <c r="B100" s="179">
        <v>83</v>
      </c>
      <c r="C100" s="180">
        <v>99</v>
      </c>
      <c r="D100" s="198" t="s">
        <v>414</v>
      </c>
      <c r="E100" s="181">
        <v>0</v>
      </c>
      <c r="F100" s="181">
        <v>4</v>
      </c>
      <c r="G100" s="181">
        <v>32</v>
      </c>
      <c r="H100" s="181">
        <v>227</v>
      </c>
      <c r="I100" s="31" t="str">
        <f>IF(F100&gt;Data!$K$10,"National Record","-")</f>
        <v>-</v>
      </c>
      <c r="J100" s="31" t="str">
        <f>IF(F100&gt;Data!$M$10,"World Record","-")</f>
        <v>-</v>
      </c>
    </row>
    <row r="101" spans="1:10" ht="16.5" thickBot="1">
      <c r="A101" s="55">
        <v>98</v>
      </c>
      <c r="B101" s="182">
        <v>83</v>
      </c>
      <c r="C101" s="183">
        <v>183</v>
      </c>
      <c r="D101" s="197" t="s">
        <v>360</v>
      </c>
      <c r="E101" s="184">
        <v>0</v>
      </c>
      <c r="F101" s="184">
        <v>4</v>
      </c>
      <c r="G101" s="184">
        <v>32</v>
      </c>
      <c r="H101" s="184">
        <v>89</v>
      </c>
      <c r="I101" s="31" t="str">
        <f>IF(F101&gt;Data!$K$10,"National Record","-")</f>
        <v>-</v>
      </c>
      <c r="J101" s="31" t="str">
        <f>IF(F101&gt;Data!$M$10,"World Record","-")</f>
        <v>-</v>
      </c>
    </row>
    <row r="102" spans="1:10" ht="16.5" thickBot="1">
      <c r="A102" s="55">
        <v>99</v>
      </c>
      <c r="B102" s="179">
        <v>99</v>
      </c>
      <c r="C102" s="180">
        <v>129</v>
      </c>
      <c r="D102" s="198" t="s">
        <v>370</v>
      </c>
      <c r="E102" s="181">
        <v>0</v>
      </c>
      <c r="F102" s="181">
        <v>3</v>
      </c>
      <c r="G102" s="181">
        <v>24</v>
      </c>
      <c r="H102" s="181">
        <v>162</v>
      </c>
      <c r="I102" s="31" t="str">
        <f>IF(F102&gt;Data!$K$10,"National Record","-")</f>
        <v>-</v>
      </c>
      <c r="J102" s="31" t="str">
        <f>IF(F102&gt;Data!$M$10,"World Record","-")</f>
        <v>-</v>
      </c>
    </row>
    <row r="103" spans="1:10" ht="16.5" thickBot="1">
      <c r="A103" s="55">
        <v>100</v>
      </c>
      <c r="B103" s="182">
        <v>99</v>
      </c>
      <c r="C103" s="183">
        <v>123</v>
      </c>
      <c r="D103" s="197" t="s">
        <v>489</v>
      </c>
      <c r="E103" s="184">
        <v>0</v>
      </c>
      <c r="F103" s="184">
        <v>3</v>
      </c>
      <c r="G103" s="184">
        <v>24</v>
      </c>
      <c r="H103" s="184">
        <v>170</v>
      </c>
      <c r="I103" s="31" t="str">
        <f>IF(F103&gt;Data!$K$10,"National Record","-")</f>
        <v>-</v>
      </c>
      <c r="J103" s="31" t="str">
        <f>IF(F103&gt;Data!$M$10,"World Record","-")</f>
        <v>-</v>
      </c>
    </row>
    <row r="104" spans="1:10" ht="16.5" thickBot="1">
      <c r="A104" s="55">
        <v>101</v>
      </c>
      <c r="B104" s="179">
        <v>99</v>
      </c>
      <c r="C104" s="180">
        <v>116</v>
      </c>
      <c r="D104" s="198" t="s">
        <v>323</v>
      </c>
      <c r="E104" s="181">
        <v>0</v>
      </c>
      <c r="F104" s="181">
        <v>3</v>
      </c>
      <c r="G104" s="181">
        <v>24</v>
      </c>
      <c r="H104" s="181">
        <v>180</v>
      </c>
      <c r="I104" s="31" t="str">
        <f>IF(F104&gt;Data!$K$10,"National Record","-")</f>
        <v>-</v>
      </c>
      <c r="J104" s="31" t="str">
        <f>IF(F104&gt;Data!$M$10,"World Record","-")</f>
        <v>-</v>
      </c>
    </row>
    <row r="105" spans="1:10" ht="16.5" thickBot="1">
      <c r="A105" s="55">
        <v>102</v>
      </c>
      <c r="B105" s="182">
        <v>99</v>
      </c>
      <c r="C105" s="183">
        <v>66</v>
      </c>
      <c r="D105" s="197" t="s">
        <v>290</v>
      </c>
      <c r="E105" s="184">
        <v>0</v>
      </c>
      <c r="F105" s="184">
        <v>3</v>
      </c>
      <c r="G105" s="184">
        <v>24</v>
      </c>
      <c r="H105" s="184">
        <v>307</v>
      </c>
      <c r="I105" s="31" t="str">
        <f>IF(F105&gt;Data!$K$10,"National Record","-")</f>
        <v>-</v>
      </c>
      <c r="J105" s="31" t="str">
        <f>IF(F105&gt;Data!$M$10,"World Record","-")</f>
        <v>-</v>
      </c>
    </row>
    <row r="106" spans="1:10" ht="16.5" thickBot="1">
      <c r="A106" s="55">
        <v>103</v>
      </c>
      <c r="B106" s="179">
        <v>99</v>
      </c>
      <c r="C106" s="180">
        <v>39</v>
      </c>
      <c r="D106" s="198" t="s">
        <v>275</v>
      </c>
      <c r="E106" s="181">
        <v>0</v>
      </c>
      <c r="F106" s="181">
        <v>3</v>
      </c>
      <c r="G106" s="181">
        <v>24</v>
      </c>
      <c r="H106" s="181">
        <v>564</v>
      </c>
      <c r="I106" s="31" t="str">
        <f>IF(F106&gt;Data!$K$10,"National Record","-")</f>
        <v>-</v>
      </c>
      <c r="J106" s="31" t="str">
        <f>IF(F106&gt;Data!$M$10,"World Record","-")</f>
        <v>-</v>
      </c>
    </row>
    <row r="107" spans="1:10" ht="16.5" thickBot="1">
      <c r="A107" s="55">
        <v>104</v>
      </c>
      <c r="B107" s="182">
        <v>99</v>
      </c>
      <c r="C107" s="183">
        <v>101</v>
      </c>
      <c r="D107" s="197" t="s">
        <v>320</v>
      </c>
      <c r="E107" s="184">
        <v>0</v>
      </c>
      <c r="F107" s="184">
        <v>3</v>
      </c>
      <c r="G107" s="184">
        <v>24</v>
      </c>
      <c r="H107" s="184">
        <v>219</v>
      </c>
      <c r="I107" s="31" t="str">
        <f>IF(F107&gt;Data!$K$10,"National Record","-")</f>
        <v>-</v>
      </c>
      <c r="J107" s="31" t="str">
        <f>IF(F107&gt;Data!$M$10,"World Record","-")</f>
        <v>-</v>
      </c>
    </row>
    <row r="108" spans="1:10" ht="16.5" thickBot="1">
      <c r="A108" s="55">
        <v>105</v>
      </c>
      <c r="B108" s="179">
        <v>99</v>
      </c>
      <c r="C108" s="180">
        <v>74</v>
      </c>
      <c r="D108" s="198" t="s">
        <v>401</v>
      </c>
      <c r="E108" s="181">
        <v>0</v>
      </c>
      <c r="F108" s="181">
        <v>3</v>
      </c>
      <c r="G108" s="181">
        <v>24</v>
      </c>
      <c r="H108" s="181">
        <v>286</v>
      </c>
      <c r="I108" s="31" t="str">
        <f>IF(F108&gt;Data!$K$10,"National Record","-")</f>
        <v>-</v>
      </c>
      <c r="J108" s="31" t="str">
        <f>IF(F108&gt;Data!$M$10,"World Record","-")</f>
        <v>-</v>
      </c>
    </row>
    <row r="109" spans="1:10" ht="16.5" thickBot="1">
      <c r="A109" s="55">
        <v>106</v>
      </c>
      <c r="B109" s="182">
        <v>99</v>
      </c>
      <c r="C109" s="183">
        <v>62</v>
      </c>
      <c r="D109" s="197" t="s">
        <v>296</v>
      </c>
      <c r="E109" s="184">
        <v>0</v>
      </c>
      <c r="F109" s="184">
        <v>3</v>
      </c>
      <c r="G109" s="184">
        <v>24</v>
      </c>
      <c r="H109" s="184">
        <v>350</v>
      </c>
      <c r="I109" s="31" t="str">
        <f>IF(F109&gt;Data!$K$10,"National Record","-")</f>
        <v>-</v>
      </c>
      <c r="J109" s="31" t="str">
        <f>IF(F109&gt;Data!$M$10,"World Record","-")</f>
        <v>-</v>
      </c>
    </row>
    <row r="110" spans="1:10" ht="16.5" thickBot="1">
      <c r="A110" s="55">
        <v>107</v>
      </c>
      <c r="B110" s="179">
        <v>99</v>
      </c>
      <c r="C110" s="180">
        <v>64</v>
      </c>
      <c r="D110" s="198" t="s">
        <v>329</v>
      </c>
      <c r="E110" s="181">
        <v>0</v>
      </c>
      <c r="F110" s="181">
        <v>3</v>
      </c>
      <c r="G110" s="181">
        <v>24</v>
      </c>
      <c r="H110" s="181">
        <v>329</v>
      </c>
      <c r="I110" s="31" t="str">
        <f>IF(F110&gt;Data!$K$10,"National Record","-")</f>
        <v>-</v>
      </c>
      <c r="J110" s="31" t="str">
        <f>IF(F110&gt;Data!$M$10,"World Record","-")</f>
        <v>-</v>
      </c>
    </row>
    <row r="111" spans="1:10" ht="16.5" thickBot="1">
      <c r="A111" s="55">
        <v>108</v>
      </c>
      <c r="B111" s="182">
        <v>99</v>
      </c>
      <c r="C111" s="183">
        <v>76</v>
      </c>
      <c r="D111" s="197" t="s">
        <v>245</v>
      </c>
      <c r="E111" s="184">
        <v>0</v>
      </c>
      <c r="F111" s="184">
        <v>3</v>
      </c>
      <c r="G111" s="184">
        <v>24</v>
      </c>
      <c r="H111" s="184">
        <v>282</v>
      </c>
      <c r="I111" s="31" t="str">
        <f>IF(F111&gt;Data!$K$10,"National Record","-")</f>
        <v>-</v>
      </c>
      <c r="J111" s="31" t="str">
        <f>IF(F111&gt;Data!$M$10,"World Record","-")</f>
        <v>-</v>
      </c>
    </row>
    <row r="112" spans="1:10" ht="16.5" thickBot="1">
      <c r="A112" s="55">
        <v>109</v>
      </c>
      <c r="B112" s="179">
        <v>99</v>
      </c>
      <c r="C112" s="180">
        <v>115</v>
      </c>
      <c r="D112" s="198" t="s">
        <v>169</v>
      </c>
      <c r="E112" s="181">
        <v>0</v>
      </c>
      <c r="F112" s="181">
        <v>3</v>
      </c>
      <c r="G112" s="181">
        <v>24</v>
      </c>
      <c r="H112" s="181">
        <v>182</v>
      </c>
      <c r="I112" s="31" t="str">
        <f>IF(F112&gt;Data!$K$10,"National Record","-")</f>
        <v>-</v>
      </c>
      <c r="J112" s="31" t="str">
        <f>IF(F112&gt;Data!$M$10,"World Record","-")</f>
        <v>-</v>
      </c>
    </row>
    <row r="113" spans="1:10" ht="16.5" thickBot="1">
      <c r="A113" s="55">
        <v>110</v>
      </c>
      <c r="B113" s="182">
        <v>99</v>
      </c>
      <c r="C113" s="183">
        <v>82</v>
      </c>
      <c r="D113" s="197" t="s">
        <v>490</v>
      </c>
      <c r="E113" s="184">
        <v>0</v>
      </c>
      <c r="F113" s="184">
        <v>3</v>
      </c>
      <c r="G113" s="184">
        <v>24</v>
      </c>
      <c r="H113" s="184">
        <v>272</v>
      </c>
      <c r="I113" s="31" t="str">
        <f>IF(F113&gt;Data!$K$10,"National Record","-")</f>
        <v>-</v>
      </c>
      <c r="J113" s="31" t="str">
        <f>IF(F113&gt;Data!$M$10,"World Record","-")</f>
        <v>-</v>
      </c>
    </row>
    <row r="114" spans="1:10" ht="16.5" thickBot="1">
      <c r="A114" s="55">
        <v>111</v>
      </c>
      <c r="B114" s="179">
        <v>99</v>
      </c>
      <c r="C114" s="180">
        <v>175</v>
      </c>
      <c r="D114" s="198" t="s">
        <v>443</v>
      </c>
      <c r="E114" s="181">
        <v>0</v>
      </c>
      <c r="F114" s="181">
        <v>3</v>
      </c>
      <c r="G114" s="181">
        <v>24</v>
      </c>
      <c r="H114" s="181">
        <v>98</v>
      </c>
      <c r="I114" s="31" t="str">
        <f>IF(F114&gt;Data!$K$10,"National Record","-")</f>
        <v>-</v>
      </c>
      <c r="J114" s="31" t="str">
        <f>IF(F114&gt;Data!$M$10,"World Record","-")</f>
        <v>-</v>
      </c>
    </row>
    <row r="115" spans="1:10" ht="16.5" thickBot="1">
      <c r="A115" s="55">
        <v>112</v>
      </c>
      <c r="B115" s="182">
        <v>99</v>
      </c>
      <c r="C115" s="183">
        <v>185</v>
      </c>
      <c r="D115" s="197" t="s">
        <v>243</v>
      </c>
      <c r="E115" s="184">
        <v>0</v>
      </c>
      <c r="F115" s="184">
        <v>3</v>
      </c>
      <c r="G115" s="184">
        <v>24</v>
      </c>
      <c r="H115" s="184">
        <v>87</v>
      </c>
      <c r="I115" s="31" t="str">
        <f>IF(F115&gt;Data!$K$10,"National Record","-")</f>
        <v>-</v>
      </c>
      <c r="J115" s="31" t="str">
        <f>IF(F115&gt;Data!$M$10,"World Record","-")</f>
        <v>-</v>
      </c>
    </row>
    <row r="116" spans="1:10" ht="16.5" thickBot="1">
      <c r="A116" s="55">
        <v>113</v>
      </c>
      <c r="B116" s="179">
        <v>99</v>
      </c>
      <c r="C116" s="180">
        <v>116</v>
      </c>
      <c r="D116" s="198" t="s">
        <v>327</v>
      </c>
      <c r="E116" s="181">
        <v>0</v>
      </c>
      <c r="F116" s="181">
        <v>3</v>
      </c>
      <c r="G116" s="181">
        <v>24</v>
      </c>
      <c r="H116" s="181">
        <v>180</v>
      </c>
      <c r="I116" s="31" t="str">
        <f>IF(F116&gt;Data!$K$10,"National Record","-")</f>
        <v>-</v>
      </c>
      <c r="J116" s="31" t="str">
        <f>IF(F116&gt;Data!$M$10,"World Record","-")</f>
        <v>-</v>
      </c>
    </row>
    <row r="117" spans="1:10" ht="16.5" thickBot="1">
      <c r="A117" s="55">
        <v>114</v>
      </c>
      <c r="B117" s="182">
        <v>99</v>
      </c>
      <c r="C117" s="183">
        <v>237</v>
      </c>
      <c r="D117" s="197" t="s">
        <v>166</v>
      </c>
      <c r="E117" s="184">
        <v>0</v>
      </c>
      <c r="F117" s="184">
        <v>3</v>
      </c>
      <c r="G117" s="184">
        <v>24</v>
      </c>
      <c r="H117" s="184">
        <v>35</v>
      </c>
      <c r="I117" s="31" t="str">
        <f>IF(F117&gt;Data!$K$10,"National Record","-")</f>
        <v>-</v>
      </c>
      <c r="J117" s="31" t="str">
        <f>IF(F117&gt;Data!$M$10,"World Record","-")</f>
        <v>-</v>
      </c>
    </row>
    <row r="118" spans="1:10" ht="16.5" thickBot="1">
      <c r="A118" s="55">
        <v>115</v>
      </c>
      <c r="B118" s="179">
        <v>99</v>
      </c>
      <c r="C118" s="180">
        <v>133</v>
      </c>
      <c r="D118" s="198" t="s">
        <v>464</v>
      </c>
      <c r="E118" s="181">
        <v>0</v>
      </c>
      <c r="F118" s="181">
        <v>3</v>
      </c>
      <c r="G118" s="181">
        <v>24</v>
      </c>
      <c r="H118" s="181">
        <v>155</v>
      </c>
      <c r="I118" s="31" t="str">
        <f>IF(F118&gt;Data!$K$10,"National Record","-")</f>
        <v>-</v>
      </c>
      <c r="J118" s="31" t="str">
        <f>IF(F118&gt;Data!$M$10,"World Record","-")</f>
        <v>-</v>
      </c>
    </row>
    <row r="119" spans="1:10" ht="16.5" thickBot="1">
      <c r="A119" s="55">
        <v>116</v>
      </c>
      <c r="B119" s="182">
        <v>99</v>
      </c>
      <c r="C119" s="183">
        <v>188</v>
      </c>
      <c r="D119" s="197" t="s">
        <v>471</v>
      </c>
      <c r="E119" s="184">
        <v>0</v>
      </c>
      <c r="F119" s="184">
        <v>3</v>
      </c>
      <c r="G119" s="184">
        <v>24</v>
      </c>
      <c r="H119" s="184">
        <v>81</v>
      </c>
      <c r="I119" s="31" t="str">
        <f>IF(F119&gt;Data!$K$10,"National Record","-")</f>
        <v>-</v>
      </c>
      <c r="J119" s="31" t="str">
        <f>IF(F119&gt;Data!$M$10,"World Record","-")</f>
        <v>-</v>
      </c>
    </row>
    <row r="120" spans="1:10" ht="16.5" thickBot="1">
      <c r="A120" s="55">
        <v>117</v>
      </c>
      <c r="B120" s="179">
        <v>99</v>
      </c>
      <c r="C120" s="180">
        <v>147</v>
      </c>
      <c r="D120" s="198" t="s">
        <v>230</v>
      </c>
      <c r="E120" s="181">
        <v>0</v>
      </c>
      <c r="F120" s="181">
        <v>3</v>
      </c>
      <c r="G120" s="181">
        <v>24</v>
      </c>
      <c r="H120" s="181">
        <v>139</v>
      </c>
      <c r="I120" s="31" t="str">
        <f>IF(F120&gt;Data!$K$10,"National Record","-")</f>
        <v>-</v>
      </c>
      <c r="J120" s="31" t="str">
        <f>IF(F120&gt;Data!$M$10,"World Record","-")</f>
        <v>-</v>
      </c>
    </row>
    <row r="121" spans="1:10" ht="16.5" thickBot="1">
      <c r="A121" s="55">
        <v>118</v>
      </c>
      <c r="B121" s="182">
        <v>99</v>
      </c>
      <c r="C121" s="183">
        <v>165</v>
      </c>
      <c r="D121" s="197" t="s">
        <v>257</v>
      </c>
      <c r="E121" s="184">
        <v>0</v>
      </c>
      <c r="F121" s="184">
        <v>3</v>
      </c>
      <c r="G121" s="184">
        <v>24</v>
      </c>
      <c r="H121" s="184">
        <v>115</v>
      </c>
      <c r="I121" s="31" t="str">
        <f>IF(F121&gt;Data!$K$10,"National Record","-")</f>
        <v>-</v>
      </c>
      <c r="J121" s="31" t="str">
        <f>IF(F121&gt;Data!$M$10,"World Record","-")</f>
        <v>-</v>
      </c>
    </row>
    <row r="122" spans="1:10" ht="16.5" thickBot="1">
      <c r="A122" s="55">
        <v>119</v>
      </c>
      <c r="B122" s="179">
        <v>99</v>
      </c>
      <c r="C122" s="180">
        <v>120</v>
      </c>
      <c r="D122" s="198" t="s">
        <v>247</v>
      </c>
      <c r="E122" s="181">
        <v>0</v>
      </c>
      <c r="F122" s="181">
        <v>3</v>
      </c>
      <c r="G122" s="181">
        <v>24</v>
      </c>
      <c r="H122" s="181">
        <v>172</v>
      </c>
      <c r="I122" s="31" t="str">
        <f>IF(F122&gt;Data!$K$10,"National Record","-")</f>
        <v>-</v>
      </c>
      <c r="J122" s="31" t="str">
        <f>IF(F122&gt;Data!$M$10,"World Record","-")</f>
        <v>-</v>
      </c>
    </row>
    <row r="123" spans="1:10" ht="16.5" thickBot="1">
      <c r="A123" s="55">
        <v>120</v>
      </c>
      <c r="B123" s="182">
        <v>120</v>
      </c>
      <c r="C123" s="183">
        <v>235</v>
      </c>
      <c r="D123" s="197" t="s">
        <v>434</v>
      </c>
      <c r="E123" s="184">
        <v>0</v>
      </c>
      <c r="F123" s="184">
        <v>2</v>
      </c>
      <c r="G123" s="184">
        <v>16</v>
      </c>
      <c r="H123" s="184">
        <v>37</v>
      </c>
      <c r="I123" s="31" t="str">
        <f>IF(F123&gt;Data!$K$10,"National Record","-")</f>
        <v>-</v>
      </c>
      <c r="J123" s="31" t="str">
        <f>IF(F123&gt;Data!$M$10,"World Record","-")</f>
        <v>-</v>
      </c>
    </row>
    <row r="124" spans="1:10" ht="16.5" thickBot="1">
      <c r="A124" s="55">
        <v>121</v>
      </c>
      <c r="B124" s="179">
        <v>120</v>
      </c>
      <c r="C124" s="180">
        <v>120</v>
      </c>
      <c r="D124" s="198" t="s">
        <v>231</v>
      </c>
      <c r="E124" s="181">
        <v>0</v>
      </c>
      <c r="F124" s="181">
        <v>2</v>
      </c>
      <c r="G124" s="181">
        <v>16</v>
      </c>
      <c r="H124" s="181">
        <v>172</v>
      </c>
      <c r="I124" s="31" t="str">
        <f>IF(F124&gt;Data!$K$10,"National Record","-")</f>
        <v>-</v>
      </c>
      <c r="J124" s="31" t="str">
        <f>IF(F124&gt;Data!$M$10,"World Record","-")</f>
        <v>-</v>
      </c>
    </row>
    <row r="125" spans="1:10" ht="16.5" thickBot="1">
      <c r="A125" s="55">
        <v>122</v>
      </c>
      <c r="B125" s="182">
        <v>120</v>
      </c>
      <c r="C125" s="183">
        <v>190</v>
      </c>
      <c r="D125" s="197" t="s">
        <v>328</v>
      </c>
      <c r="E125" s="184">
        <v>0</v>
      </c>
      <c r="F125" s="184">
        <v>2</v>
      </c>
      <c r="G125" s="184">
        <v>16</v>
      </c>
      <c r="H125" s="184">
        <v>80</v>
      </c>
      <c r="I125" s="31" t="str">
        <f>IF(F125&gt;Data!$K$10,"National Record","-")</f>
        <v>-</v>
      </c>
      <c r="J125" s="31" t="str">
        <f>IF(F125&gt;Data!$M$10,"World Record","-")</f>
        <v>-</v>
      </c>
    </row>
    <row r="126" spans="1:10" ht="16.5" thickBot="1">
      <c r="A126" s="55">
        <v>123</v>
      </c>
      <c r="B126" s="179">
        <v>120</v>
      </c>
      <c r="C126" s="180">
        <v>207</v>
      </c>
      <c r="D126" s="198" t="s">
        <v>287</v>
      </c>
      <c r="E126" s="181">
        <v>0</v>
      </c>
      <c r="F126" s="181">
        <v>2</v>
      </c>
      <c r="G126" s="181">
        <v>16</v>
      </c>
      <c r="H126" s="181">
        <v>60</v>
      </c>
      <c r="I126" s="31" t="str">
        <f>IF(F126&gt;Data!$K$10,"National Record","-")</f>
        <v>-</v>
      </c>
      <c r="J126" s="31" t="str">
        <f>IF(F126&gt;Data!$M$10,"World Record","-")</f>
        <v>-</v>
      </c>
    </row>
    <row r="127" spans="1:10" ht="16.5" thickBot="1">
      <c r="A127" s="55">
        <v>124</v>
      </c>
      <c r="B127" s="182">
        <v>120</v>
      </c>
      <c r="C127" s="183">
        <v>136</v>
      </c>
      <c r="D127" s="197" t="s">
        <v>333</v>
      </c>
      <c r="E127" s="184">
        <v>0</v>
      </c>
      <c r="F127" s="184">
        <v>2</v>
      </c>
      <c r="G127" s="184">
        <v>16</v>
      </c>
      <c r="H127" s="184">
        <v>153</v>
      </c>
      <c r="I127" s="31" t="str">
        <f>IF(F127&gt;Data!$K$10,"National Record","-")</f>
        <v>-</v>
      </c>
      <c r="J127" s="31" t="str">
        <f>IF(F127&gt;Data!$M$10,"World Record","-")</f>
        <v>-</v>
      </c>
    </row>
    <row r="128" spans="1:10" ht="16.5" thickBot="1">
      <c r="A128" s="55">
        <v>125</v>
      </c>
      <c r="B128" s="179">
        <v>120</v>
      </c>
      <c r="C128" s="180">
        <v>112</v>
      </c>
      <c r="D128" s="198" t="s">
        <v>227</v>
      </c>
      <c r="E128" s="181">
        <v>0</v>
      </c>
      <c r="F128" s="181">
        <v>2</v>
      </c>
      <c r="G128" s="181">
        <v>16</v>
      </c>
      <c r="H128" s="181">
        <v>184</v>
      </c>
      <c r="I128" s="31" t="str">
        <f>IF(F128&gt;Data!$K$10,"National Record","-")</f>
        <v>-</v>
      </c>
      <c r="J128" s="31" t="str">
        <f>IF(F128&gt;Data!$M$10,"World Record","-")</f>
        <v>-</v>
      </c>
    </row>
    <row r="129" spans="1:10" ht="16.5" thickBot="1">
      <c r="A129" s="55">
        <v>126</v>
      </c>
      <c r="B129" s="182">
        <v>120</v>
      </c>
      <c r="C129" s="183">
        <v>101</v>
      </c>
      <c r="D129" s="197" t="s">
        <v>418</v>
      </c>
      <c r="E129" s="184">
        <v>0</v>
      </c>
      <c r="F129" s="184">
        <v>2</v>
      </c>
      <c r="G129" s="184">
        <v>16</v>
      </c>
      <c r="H129" s="184">
        <v>219</v>
      </c>
      <c r="I129" s="31" t="str">
        <f>IF(F129&gt;Data!$K$10,"National Record","-")</f>
        <v>-</v>
      </c>
      <c r="J129" s="31" t="str">
        <f>IF(F129&gt;Data!$M$10,"World Record","-")</f>
        <v>-</v>
      </c>
    </row>
    <row r="130" spans="1:10" ht="16.5" thickBot="1">
      <c r="A130" s="55">
        <v>127</v>
      </c>
      <c r="B130" s="179">
        <v>120</v>
      </c>
      <c r="C130" s="180">
        <v>235</v>
      </c>
      <c r="D130" s="198" t="s">
        <v>452</v>
      </c>
      <c r="E130" s="181">
        <v>0</v>
      </c>
      <c r="F130" s="181">
        <v>2</v>
      </c>
      <c r="G130" s="181">
        <v>16</v>
      </c>
      <c r="H130" s="181">
        <v>37</v>
      </c>
      <c r="I130" s="31" t="str">
        <f>IF(F130&gt;Data!$K$10,"National Record","-")</f>
        <v>-</v>
      </c>
      <c r="J130" s="31" t="str">
        <f>IF(F130&gt;Data!$M$10,"World Record","-")</f>
        <v>-</v>
      </c>
    </row>
    <row r="131" spans="1:10" ht="16.5" thickBot="1">
      <c r="A131" s="55">
        <v>128</v>
      </c>
      <c r="B131" s="182">
        <v>120</v>
      </c>
      <c r="C131" s="183">
        <v>168</v>
      </c>
      <c r="D131" s="197" t="s">
        <v>478</v>
      </c>
      <c r="E131" s="184">
        <v>0</v>
      </c>
      <c r="F131" s="184">
        <v>2</v>
      </c>
      <c r="G131" s="184">
        <v>16</v>
      </c>
      <c r="H131" s="184">
        <v>111</v>
      </c>
      <c r="I131" s="31" t="str">
        <f>IF(F131&gt;Data!$K$10,"National Record","-")</f>
        <v>-</v>
      </c>
      <c r="J131" s="31" t="str">
        <f>IF(F131&gt;Data!$M$10,"World Record","-")</f>
        <v>-</v>
      </c>
    </row>
    <row r="132" spans="1:10" ht="16.5" thickBot="1">
      <c r="A132" s="55">
        <v>129</v>
      </c>
      <c r="B132" s="179">
        <v>120</v>
      </c>
      <c r="C132" s="180">
        <v>49</v>
      </c>
      <c r="D132" s="198" t="s">
        <v>403</v>
      </c>
      <c r="E132" s="181">
        <v>0</v>
      </c>
      <c r="F132" s="181">
        <v>2</v>
      </c>
      <c r="G132" s="181">
        <v>16</v>
      </c>
      <c r="H132" s="181">
        <v>434</v>
      </c>
      <c r="I132" s="31" t="str">
        <f>IF(F132&gt;Data!$K$10,"National Record","-")</f>
        <v>-</v>
      </c>
      <c r="J132" s="31" t="str">
        <f>IF(F132&gt;Data!$M$10,"World Record","-")</f>
        <v>-</v>
      </c>
    </row>
    <row r="133" spans="1:10" ht="16.5" thickBot="1">
      <c r="A133" s="55">
        <v>130</v>
      </c>
      <c r="B133" s="182">
        <v>120</v>
      </c>
      <c r="C133" s="183">
        <v>52</v>
      </c>
      <c r="D133" s="197" t="s">
        <v>228</v>
      </c>
      <c r="E133" s="184">
        <v>0</v>
      </c>
      <c r="F133" s="184">
        <v>2</v>
      </c>
      <c r="G133" s="184">
        <v>16</v>
      </c>
      <c r="H133" s="184">
        <v>411</v>
      </c>
      <c r="I133" s="31" t="str">
        <f>IF(F133&gt;Data!$K$10,"National Record","-")</f>
        <v>-</v>
      </c>
      <c r="J133" s="31" t="str">
        <f>IF(F133&gt;Data!$M$10,"World Record","-")</f>
        <v>-</v>
      </c>
    </row>
    <row r="134" spans="1:10" ht="16.5" thickBot="1">
      <c r="A134" s="55">
        <v>131</v>
      </c>
      <c r="B134" s="179">
        <v>120</v>
      </c>
      <c r="C134" s="180">
        <v>142</v>
      </c>
      <c r="D134" s="198" t="s">
        <v>504</v>
      </c>
      <c r="E134" s="181">
        <v>0</v>
      </c>
      <c r="F134" s="181">
        <v>2</v>
      </c>
      <c r="G134" s="181">
        <v>16</v>
      </c>
      <c r="H134" s="181">
        <v>145</v>
      </c>
      <c r="I134" s="31" t="str">
        <f>IF(F134&gt;Data!$K$10,"National Record","-")</f>
        <v>-</v>
      </c>
      <c r="J134" s="31" t="str">
        <f>IF(F134&gt;Data!$M$10,"World Record","-")</f>
        <v>-</v>
      </c>
    </row>
    <row r="135" spans="1:10" ht="16.5" thickBot="1">
      <c r="A135" s="55">
        <v>132</v>
      </c>
      <c r="B135" s="182">
        <v>120</v>
      </c>
      <c r="C135" s="183">
        <v>170</v>
      </c>
      <c r="D135" s="197" t="s">
        <v>195</v>
      </c>
      <c r="E135" s="184">
        <v>0</v>
      </c>
      <c r="F135" s="184">
        <v>2</v>
      </c>
      <c r="G135" s="184">
        <v>16</v>
      </c>
      <c r="H135" s="184">
        <v>108</v>
      </c>
      <c r="I135" s="31" t="str">
        <f>IF(F135&gt;Data!$K$10,"National Record","-")</f>
        <v>-</v>
      </c>
      <c r="J135" s="31" t="str">
        <f>IF(F135&gt;Data!$M$10,"World Record","-")</f>
        <v>-</v>
      </c>
    </row>
    <row r="136" spans="1:10" ht="16.5" thickBot="1">
      <c r="A136" s="55">
        <v>133</v>
      </c>
      <c r="B136" s="179">
        <v>120</v>
      </c>
      <c r="C136" s="180">
        <v>57</v>
      </c>
      <c r="D136" s="198" t="s">
        <v>330</v>
      </c>
      <c r="E136" s="181">
        <v>0</v>
      </c>
      <c r="F136" s="181">
        <v>2</v>
      </c>
      <c r="G136" s="181">
        <v>16</v>
      </c>
      <c r="H136" s="181">
        <v>383</v>
      </c>
      <c r="I136" s="31" t="str">
        <f>IF(F136&gt;Data!$K$10,"National Record","-")</f>
        <v>-</v>
      </c>
      <c r="J136" s="31" t="str">
        <f>IF(F136&gt;Data!$M$10,"World Record","-")</f>
        <v>-</v>
      </c>
    </row>
    <row r="137" spans="1:10" ht="16.5" thickBot="1">
      <c r="A137" s="55">
        <v>134</v>
      </c>
      <c r="B137" s="182">
        <v>120</v>
      </c>
      <c r="C137" s="183">
        <v>192</v>
      </c>
      <c r="D137" s="197" t="s">
        <v>374</v>
      </c>
      <c r="E137" s="184">
        <v>0</v>
      </c>
      <c r="F137" s="184">
        <v>2</v>
      </c>
      <c r="G137" s="184">
        <v>16</v>
      </c>
      <c r="H137" s="184">
        <v>76</v>
      </c>
      <c r="I137" s="31" t="str">
        <f>IF(F137&gt;Data!$K$10,"National Record","-")</f>
        <v>-</v>
      </c>
      <c r="J137" s="31" t="str">
        <f>IF(F137&gt;Data!$M$10,"World Record","-")</f>
        <v>-</v>
      </c>
    </row>
    <row r="138" spans="1:10" ht="16.5" thickBot="1">
      <c r="A138" s="55">
        <v>135</v>
      </c>
      <c r="B138" s="179">
        <v>120</v>
      </c>
      <c r="C138" s="180">
        <v>139</v>
      </c>
      <c r="D138" s="198" t="s">
        <v>453</v>
      </c>
      <c r="E138" s="181">
        <v>0</v>
      </c>
      <c r="F138" s="181">
        <v>2</v>
      </c>
      <c r="G138" s="181">
        <v>16</v>
      </c>
      <c r="H138" s="181">
        <v>149</v>
      </c>
      <c r="I138" s="31" t="str">
        <f>IF(F138&gt;Data!$K$10,"National Record","-")</f>
        <v>-</v>
      </c>
      <c r="J138" s="31" t="str">
        <f>IF(F138&gt;Data!$M$10,"World Record","-")</f>
        <v>-</v>
      </c>
    </row>
    <row r="139" spans="1:10" ht="16.5" thickBot="1">
      <c r="A139" s="55">
        <v>136</v>
      </c>
      <c r="B139" s="182">
        <v>120</v>
      </c>
      <c r="C139" s="183">
        <v>100</v>
      </c>
      <c r="D139" s="197" t="s">
        <v>236</v>
      </c>
      <c r="E139" s="184">
        <v>0</v>
      </c>
      <c r="F139" s="184">
        <v>2</v>
      </c>
      <c r="G139" s="184">
        <v>16</v>
      </c>
      <c r="H139" s="184">
        <v>224</v>
      </c>
      <c r="I139" s="31" t="str">
        <f>IF(F139&gt;Data!$K$10,"National Record","-")</f>
        <v>-</v>
      </c>
      <c r="J139" s="31" t="str">
        <f>IF(F139&gt;Data!$M$10,"World Record","-")</f>
        <v>-</v>
      </c>
    </row>
    <row r="140" spans="1:10" ht="16.5" thickBot="1">
      <c r="A140" s="55">
        <v>137</v>
      </c>
      <c r="B140" s="179">
        <v>137</v>
      </c>
      <c r="C140" s="180">
        <v>204</v>
      </c>
      <c r="D140" s="198" t="s">
        <v>420</v>
      </c>
      <c r="E140" s="181">
        <v>0</v>
      </c>
      <c r="F140" s="181">
        <v>1</v>
      </c>
      <c r="G140" s="181">
        <v>8</v>
      </c>
      <c r="H140" s="181">
        <v>62</v>
      </c>
      <c r="I140" s="31" t="str">
        <f>IF(F140&gt;Data!$K$10,"National Record","-")</f>
        <v>-</v>
      </c>
      <c r="J140" s="31" t="str">
        <f>IF(F140&gt;Data!$M$10,"World Record","-")</f>
        <v>-</v>
      </c>
    </row>
    <row r="141" spans="1:10" ht="16.5" thickBot="1">
      <c r="A141" s="55">
        <v>138</v>
      </c>
      <c r="B141" s="182">
        <v>137</v>
      </c>
      <c r="C141" s="183">
        <v>220</v>
      </c>
      <c r="D141" s="197" t="s">
        <v>435</v>
      </c>
      <c r="E141" s="184">
        <v>0</v>
      </c>
      <c r="F141" s="184">
        <v>1</v>
      </c>
      <c r="G141" s="184">
        <v>8</v>
      </c>
      <c r="H141" s="184">
        <v>49</v>
      </c>
      <c r="I141" s="31" t="str">
        <f>IF(F141&gt;Data!$K$10,"National Record","-")</f>
        <v>-</v>
      </c>
      <c r="J141" s="31" t="str">
        <f>IF(F141&gt;Data!$M$10,"World Record","-")</f>
        <v>-</v>
      </c>
    </row>
    <row r="142" spans="1:10" ht="16.5" thickBot="1">
      <c r="A142" s="55">
        <v>139</v>
      </c>
      <c r="B142" s="179">
        <v>137</v>
      </c>
      <c r="C142" s="180">
        <v>286</v>
      </c>
      <c r="D142" s="198" t="s">
        <v>419</v>
      </c>
      <c r="E142" s="181">
        <v>0</v>
      </c>
      <c r="F142" s="181">
        <v>1</v>
      </c>
      <c r="G142" s="181">
        <v>8</v>
      </c>
      <c r="H142" s="181">
        <v>8</v>
      </c>
      <c r="I142" s="31" t="str">
        <f>IF(F142&gt;Data!$K$10,"National Record","-")</f>
        <v>-</v>
      </c>
      <c r="J142" s="31" t="str">
        <f>IF(F142&gt;Data!$M$10,"World Record","-")</f>
        <v>-</v>
      </c>
    </row>
    <row r="143" spans="1:10" ht="16.5" thickBot="1">
      <c r="A143" s="55">
        <v>140</v>
      </c>
      <c r="B143" s="182">
        <v>137</v>
      </c>
      <c r="C143" s="183">
        <v>108</v>
      </c>
      <c r="D143" s="197" t="s">
        <v>286</v>
      </c>
      <c r="E143" s="184">
        <v>0</v>
      </c>
      <c r="F143" s="184">
        <v>1</v>
      </c>
      <c r="G143" s="184">
        <v>8</v>
      </c>
      <c r="H143" s="184">
        <v>199</v>
      </c>
      <c r="I143" s="31" t="str">
        <f>IF(F143&gt;Data!$K$10,"National Record","-")</f>
        <v>-</v>
      </c>
      <c r="J143" s="31" t="str">
        <f>IF(F143&gt;Data!$M$10,"World Record","-")</f>
        <v>-</v>
      </c>
    </row>
    <row r="144" spans="1:10" ht="16.5" thickBot="1">
      <c r="A144" s="55">
        <v>141</v>
      </c>
      <c r="B144" s="179">
        <v>137</v>
      </c>
      <c r="C144" s="180">
        <v>209</v>
      </c>
      <c r="D144" s="198" t="s">
        <v>291</v>
      </c>
      <c r="E144" s="181">
        <v>0</v>
      </c>
      <c r="F144" s="181">
        <v>1</v>
      </c>
      <c r="G144" s="181">
        <v>8</v>
      </c>
      <c r="H144" s="181">
        <v>57</v>
      </c>
      <c r="I144" s="31" t="str">
        <f>IF(F144&gt;Data!$K$10,"National Record","-")</f>
        <v>-</v>
      </c>
      <c r="J144" s="31" t="str">
        <f>IF(F144&gt;Data!$M$10,"World Record","-")</f>
        <v>-</v>
      </c>
    </row>
    <row r="145" spans="1:10" ht="16.5" thickBot="1">
      <c r="A145" s="55">
        <v>142</v>
      </c>
      <c r="B145" s="182">
        <v>137</v>
      </c>
      <c r="C145" s="183">
        <v>162</v>
      </c>
      <c r="D145" s="197" t="s">
        <v>232</v>
      </c>
      <c r="E145" s="184">
        <v>0</v>
      </c>
      <c r="F145" s="184">
        <v>1</v>
      </c>
      <c r="G145" s="184">
        <v>8</v>
      </c>
      <c r="H145" s="184">
        <v>117</v>
      </c>
      <c r="I145" s="31" t="str">
        <f>IF(F145&gt;Data!$K$10,"National Record","-")</f>
        <v>-</v>
      </c>
      <c r="J145" s="31" t="str">
        <f>IF(F145&gt;Data!$M$10,"World Record","-")</f>
        <v>-</v>
      </c>
    </row>
    <row r="146" spans="1:10" ht="16.5" thickBot="1">
      <c r="A146" s="55">
        <v>143</v>
      </c>
      <c r="B146" s="179">
        <v>137</v>
      </c>
      <c r="C146" s="180">
        <v>197</v>
      </c>
      <c r="D146" s="198" t="s">
        <v>408</v>
      </c>
      <c r="E146" s="181">
        <v>0</v>
      </c>
      <c r="F146" s="181">
        <v>1</v>
      </c>
      <c r="G146" s="181">
        <v>8</v>
      </c>
      <c r="H146" s="181">
        <v>72</v>
      </c>
      <c r="I146" s="31" t="str">
        <f>IF(F146&gt;Data!$K$10,"National Record","-")</f>
        <v>-</v>
      </c>
      <c r="J146" s="31" t="str">
        <f>IF(F146&gt;Data!$M$10,"World Record","-")</f>
        <v>-</v>
      </c>
    </row>
    <row r="147" spans="1:10" ht="16.5" thickBot="1">
      <c r="A147" s="55">
        <v>144</v>
      </c>
      <c r="B147" s="182">
        <v>137</v>
      </c>
      <c r="C147" s="183">
        <v>183</v>
      </c>
      <c r="D147" s="197" t="s">
        <v>361</v>
      </c>
      <c r="E147" s="184">
        <v>0</v>
      </c>
      <c r="F147" s="184">
        <v>1</v>
      </c>
      <c r="G147" s="184">
        <v>8</v>
      </c>
      <c r="H147" s="184">
        <v>89</v>
      </c>
      <c r="I147" s="31" t="str">
        <f>IF(F147&gt;Data!$K$10,"National Record","-")</f>
        <v>-</v>
      </c>
      <c r="J147" s="31" t="str">
        <f>IF(F147&gt;Data!$M$10,"World Record","-")</f>
        <v>-</v>
      </c>
    </row>
    <row r="148" spans="1:10" ht="16.5" thickBot="1">
      <c r="A148" s="55">
        <v>145</v>
      </c>
      <c r="B148" s="179">
        <v>137</v>
      </c>
      <c r="C148" s="180">
        <v>91</v>
      </c>
      <c r="D148" s="198" t="s">
        <v>233</v>
      </c>
      <c r="E148" s="181">
        <v>0</v>
      </c>
      <c r="F148" s="181">
        <v>1</v>
      </c>
      <c r="G148" s="181">
        <v>8</v>
      </c>
      <c r="H148" s="181">
        <v>247</v>
      </c>
      <c r="I148" s="31" t="str">
        <f>IF(F148&gt;Data!$K$10,"National Record","-")</f>
        <v>-</v>
      </c>
      <c r="J148" s="31" t="str">
        <f>IF(F148&gt;Data!$M$10,"World Record","-")</f>
        <v>-</v>
      </c>
    </row>
    <row r="149" spans="1:10" ht="16.5" thickBot="1">
      <c r="A149" s="55">
        <v>146</v>
      </c>
      <c r="B149" s="182">
        <v>137</v>
      </c>
      <c r="C149" s="183">
        <v>146</v>
      </c>
      <c r="D149" s="197" t="s">
        <v>294</v>
      </c>
      <c r="E149" s="184">
        <v>0</v>
      </c>
      <c r="F149" s="184">
        <v>1</v>
      </c>
      <c r="G149" s="184">
        <v>8</v>
      </c>
      <c r="H149" s="184">
        <v>140</v>
      </c>
      <c r="I149" s="31" t="str">
        <f>IF(F149&gt;Data!$K$10,"National Record","-")</f>
        <v>-</v>
      </c>
      <c r="J149" s="31" t="str">
        <f>IF(F149&gt;Data!$M$10,"World Record","-")</f>
        <v>-</v>
      </c>
    </row>
    <row r="150" spans="1:10" ht="16.5" thickBot="1">
      <c r="A150" s="55">
        <v>147</v>
      </c>
      <c r="B150" s="179">
        <v>137</v>
      </c>
      <c r="C150" s="180">
        <v>269</v>
      </c>
      <c r="D150" s="198" t="s">
        <v>433</v>
      </c>
      <c r="E150" s="181">
        <v>0</v>
      </c>
      <c r="F150" s="181">
        <v>1</v>
      </c>
      <c r="G150" s="181">
        <v>8</v>
      </c>
      <c r="H150" s="181">
        <v>19</v>
      </c>
      <c r="I150" s="31" t="str">
        <f>IF(F150&gt;Data!$K$10,"National Record","-")</f>
        <v>-</v>
      </c>
      <c r="J150" s="31" t="str">
        <f>IF(F150&gt;Data!$M$10,"World Record","-")</f>
        <v>-</v>
      </c>
    </row>
    <row r="151" spans="1:10" ht="16.5" thickBot="1">
      <c r="A151" s="55">
        <v>148</v>
      </c>
      <c r="B151" s="182">
        <v>137</v>
      </c>
      <c r="C151" s="183">
        <v>224</v>
      </c>
      <c r="D151" s="197" t="s">
        <v>273</v>
      </c>
      <c r="E151" s="184">
        <v>0</v>
      </c>
      <c r="F151" s="184">
        <v>1</v>
      </c>
      <c r="G151" s="184">
        <v>8</v>
      </c>
      <c r="H151" s="184">
        <v>45</v>
      </c>
      <c r="I151" s="31" t="str">
        <f>IF(F151&gt;Data!$K$10,"National Record","-")</f>
        <v>-</v>
      </c>
      <c r="J151" s="31" t="str">
        <f>IF(F151&gt;Data!$M$10,"World Record","-")</f>
        <v>-</v>
      </c>
    </row>
    <row r="152" spans="1:10" ht="16.5" thickBot="1">
      <c r="A152" s="55">
        <v>149</v>
      </c>
      <c r="B152" s="179">
        <v>137</v>
      </c>
      <c r="C152" s="180">
        <v>198</v>
      </c>
      <c r="D152" s="198" t="s">
        <v>252</v>
      </c>
      <c r="E152" s="181">
        <v>0</v>
      </c>
      <c r="F152" s="181">
        <v>1</v>
      </c>
      <c r="G152" s="181">
        <v>8</v>
      </c>
      <c r="H152" s="181">
        <v>68</v>
      </c>
      <c r="I152" s="31" t="str">
        <f>IF(F152&gt;Data!$K$10,"National Record","-")</f>
        <v>-</v>
      </c>
      <c r="J152" s="31" t="str">
        <f>IF(F152&gt;Data!$M$10,"World Record","-")</f>
        <v>-</v>
      </c>
    </row>
    <row r="153" spans="1:10" ht="16.5" thickBot="1">
      <c r="A153" s="55">
        <v>150</v>
      </c>
      <c r="B153" s="182">
        <v>137</v>
      </c>
      <c r="C153" s="183">
        <v>206</v>
      </c>
      <c r="D153" s="197" t="s">
        <v>198</v>
      </c>
      <c r="E153" s="184">
        <v>0</v>
      </c>
      <c r="F153" s="184">
        <v>1</v>
      </c>
      <c r="G153" s="184">
        <v>8</v>
      </c>
      <c r="H153" s="184">
        <v>61</v>
      </c>
      <c r="I153" s="31" t="str">
        <f>IF(F153&gt;Data!$K$10,"National Record","-")</f>
        <v>-</v>
      </c>
      <c r="J153" s="31" t="str">
        <f>IF(F153&gt;Data!$M$10,"World Record","-")</f>
        <v>-</v>
      </c>
    </row>
    <row r="154" spans="1:10" ht="16.5" thickBot="1">
      <c r="A154" s="55">
        <v>151</v>
      </c>
      <c r="B154" s="179">
        <v>151</v>
      </c>
      <c r="C154" s="180">
        <v>217</v>
      </c>
      <c r="D154" s="198" t="s">
        <v>428</v>
      </c>
      <c r="E154" s="181">
        <v>0</v>
      </c>
      <c r="F154" s="181">
        <v>0</v>
      </c>
      <c r="G154" s="181">
        <v>0</v>
      </c>
      <c r="H154" s="181">
        <v>51</v>
      </c>
      <c r="I154" s="31" t="str">
        <f>IF(F154&gt;Data!$K$10,"National Record","-")</f>
        <v>-</v>
      </c>
      <c r="J154" s="31" t="str">
        <f>IF(F154&gt;Data!$M$10,"World Record","-")</f>
        <v>-</v>
      </c>
    </row>
    <row r="155" spans="1:10" ht="16.5" thickBot="1">
      <c r="A155" s="55">
        <v>152</v>
      </c>
      <c r="B155" s="182">
        <v>151</v>
      </c>
      <c r="C155" s="183">
        <v>273</v>
      </c>
      <c r="D155" s="197" t="s">
        <v>190</v>
      </c>
      <c r="E155" s="184">
        <v>0</v>
      </c>
      <c r="F155" s="184">
        <v>0</v>
      </c>
      <c r="G155" s="184">
        <v>0</v>
      </c>
      <c r="H155" s="184">
        <v>11</v>
      </c>
      <c r="I155" s="31" t="str">
        <f>IF(F155&gt;Data!$K$10,"National Record","-")</f>
        <v>-</v>
      </c>
      <c r="J155" s="31" t="str">
        <f>IF(F155&gt;Data!$M$10,"World Record","-")</f>
        <v>-</v>
      </c>
    </row>
    <row r="156" spans="1:10" ht="16.5" thickBot="1">
      <c r="A156" s="55">
        <v>153</v>
      </c>
      <c r="B156" s="179">
        <v>151</v>
      </c>
      <c r="C156" s="180">
        <v>170</v>
      </c>
      <c r="D156" s="198" t="s">
        <v>191</v>
      </c>
      <c r="E156" s="181">
        <v>0</v>
      </c>
      <c r="F156" s="181">
        <v>0</v>
      </c>
      <c r="G156" s="181">
        <v>0</v>
      </c>
      <c r="H156" s="181">
        <v>108</v>
      </c>
      <c r="I156" s="31" t="str">
        <f>IF(F156&gt;Data!$K$10,"National Record","-")</f>
        <v>-</v>
      </c>
      <c r="J156" s="31" t="str">
        <f>IF(F156&gt;Data!$M$10,"World Record","-")</f>
        <v>-</v>
      </c>
    </row>
    <row r="157" spans="1:10" ht="16.5" thickBot="1">
      <c r="A157" s="55">
        <v>154</v>
      </c>
      <c r="B157" s="182">
        <v>151</v>
      </c>
      <c r="C157" s="183">
        <v>33</v>
      </c>
      <c r="D157" s="197" t="s">
        <v>256</v>
      </c>
      <c r="E157" s="184">
        <v>0</v>
      </c>
      <c r="F157" s="184">
        <v>0</v>
      </c>
      <c r="G157" s="184">
        <v>0</v>
      </c>
      <c r="H157" s="184">
        <v>648</v>
      </c>
      <c r="I157" s="31" t="str">
        <f>IF(F157&gt;Data!$K$10,"National Record","-")</f>
        <v>-</v>
      </c>
      <c r="J157" s="31" t="str">
        <f>IF(F157&gt;Data!$M$10,"World Record","-")</f>
        <v>-</v>
      </c>
    </row>
    <row r="158" spans="1:10" ht="16.5" thickBot="1">
      <c r="A158" s="55">
        <v>155</v>
      </c>
      <c r="B158" s="179">
        <v>151</v>
      </c>
      <c r="C158" s="180">
        <v>288</v>
      </c>
      <c r="D158" s="198" t="s">
        <v>346</v>
      </c>
      <c r="E158" s="181">
        <v>0</v>
      </c>
      <c r="F158" s="181">
        <v>0</v>
      </c>
      <c r="G158" s="181">
        <v>0</v>
      </c>
      <c r="H158" s="181">
        <v>0</v>
      </c>
      <c r="I158" s="31" t="str">
        <f>IF(F158&gt;Data!$K$10,"National Record","-")</f>
        <v>-</v>
      </c>
      <c r="J158" s="31" t="str">
        <f>IF(F158&gt;Data!$M$10,"World Record","-")</f>
        <v>-</v>
      </c>
    </row>
    <row r="159" spans="1:10" ht="16.5" thickBot="1">
      <c r="A159" s="55">
        <v>156</v>
      </c>
      <c r="B159" s="182">
        <v>151</v>
      </c>
      <c r="C159" s="183">
        <v>166</v>
      </c>
      <c r="D159" s="197" t="s">
        <v>170</v>
      </c>
      <c r="E159" s="184">
        <v>0</v>
      </c>
      <c r="F159" s="184">
        <v>0</v>
      </c>
      <c r="G159" s="184">
        <v>0</v>
      </c>
      <c r="H159" s="184">
        <v>114</v>
      </c>
      <c r="I159" s="31" t="str">
        <f>IF(F159&gt;Data!$K$10,"National Record","-")</f>
        <v>-</v>
      </c>
      <c r="J159" s="31" t="str">
        <f>IF(F159&gt;Data!$M$10,"World Record","-")</f>
        <v>-</v>
      </c>
    </row>
    <row r="160" spans="1:10" ht="16.5" thickBot="1">
      <c r="A160" s="55">
        <v>157</v>
      </c>
      <c r="B160" s="179">
        <v>151</v>
      </c>
      <c r="C160" s="180">
        <v>288</v>
      </c>
      <c r="D160" s="198" t="s">
        <v>184</v>
      </c>
      <c r="E160" s="181">
        <v>0</v>
      </c>
      <c r="F160" s="181">
        <v>0</v>
      </c>
      <c r="G160" s="181">
        <v>0</v>
      </c>
      <c r="H160" s="181">
        <v>0</v>
      </c>
      <c r="I160" s="31" t="str">
        <f>IF(F160&gt;Data!$K$10,"National Record","-")</f>
        <v>-</v>
      </c>
      <c r="J160" s="31" t="str">
        <f>IF(F160&gt;Data!$M$10,"World Record","-")</f>
        <v>-</v>
      </c>
    </row>
    <row r="161" spans="1:10" ht="16.5" thickBot="1">
      <c r="A161" s="55">
        <v>158</v>
      </c>
      <c r="B161" s="182">
        <v>151</v>
      </c>
      <c r="C161" s="183">
        <v>234</v>
      </c>
      <c r="D161" s="197" t="s">
        <v>381</v>
      </c>
      <c r="E161" s="184">
        <v>0</v>
      </c>
      <c r="F161" s="184">
        <v>0</v>
      </c>
      <c r="G161" s="184">
        <v>0</v>
      </c>
      <c r="H161" s="184">
        <v>38</v>
      </c>
      <c r="I161" s="31" t="str">
        <f>IF(F161&gt;Data!$K$10,"National Record","-")</f>
        <v>-</v>
      </c>
      <c r="J161" s="31" t="str">
        <f>IF(F161&gt;Data!$M$10,"World Record","-")</f>
        <v>-</v>
      </c>
    </row>
    <row r="162" spans="1:10" ht="16.5" thickBot="1">
      <c r="A162" s="55">
        <v>159</v>
      </c>
      <c r="B162" s="179">
        <v>151</v>
      </c>
      <c r="C162" s="180">
        <v>288</v>
      </c>
      <c r="D162" s="198" t="s">
        <v>261</v>
      </c>
      <c r="E162" s="181">
        <v>0</v>
      </c>
      <c r="F162" s="181">
        <v>0</v>
      </c>
      <c r="G162" s="181">
        <v>0</v>
      </c>
      <c r="H162" s="181">
        <v>0</v>
      </c>
      <c r="I162" s="31" t="str">
        <f>IF(F162&gt;Data!$K$10,"National Record","-")</f>
        <v>-</v>
      </c>
      <c r="J162" s="31" t="str">
        <f>IF(F162&gt;Data!$M$10,"World Record","-")</f>
        <v>-</v>
      </c>
    </row>
    <row r="163" spans="1:10" ht="16.5" thickBot="1">
      <c r="A163" s="55">
        <v>160</v>
      </c>
      <c r="B163" s="182">
        <v>151</v>
      </c>
      <c r="C163" s="183">
        <v>239</v>
      </c>
      <c r="D163" s="197" t="s">
        <v>343</v>
      </c>
      <c r="E163" s="184">
        <v>0</v>
      </c>
      <c r="F163" s="184">
        <v>0</v>
      </c>
      <c r="G163" s="184">
        <v>0</v>
      </c>
      <c r="H163" s="184">
        <v>32</v>
      </c>
      <c r="I163" s="31" t="str">
        <f>IF(F163&gt;Data!$K$10,"National Record","-")</f>
        <v>-</v>
      </c>
      <c r="J163" s="31" t="str">
        <f>IF(F163&gt;Data!$M$10,"World Record","-")</f>
        <v>-</v>
      </c>
    </row>
    <row r="164" spans="1:10" ht="16.5" thickBot="1">
      <c r="A164" s="55">
        <v>161</v>
      </c>
      <c r="B164" s="179">
        <v>151</v>
      </c>
      <c r="C164" s="180">
        <v>216</v>
      </c>
      <c r="D164" s="198" t="s">
        <v>503</v>
      </c>
      <c r="E164" s="181">
        <v>0</v>
      </c>
      <c r="F164" s="181">
        <v>0</v>
      </c>
      <c r="G164" s="181">
        <v>0</v>
      </c>
      <c r="H164" s="181">
        <v>53</v>
      </c>
      <c r="I164" s="31" t="str">
        <f>IF(F164&gt;Data!$K$10,"National Record","-")</f>
        <v>-</v>
      </c>
      <c r="J164" s="31" t="str">
        <f>IF(F164&gt;Data!$M$10,"World Record","-")</f>
        <v>-</v>
      </c>
    </row>
    <row r="165" spans="1:10" ht="16.5" thickBot="1">
      <c r="A165" s="55">
        <v>162</v>
      </c>
      <c r="B165" s="182">
        <v>151</v>
      </c>
      <c r="C165" s="183">
        <v>141</v>
      </c>
      <c r="D165" s="197" t="s">
        <v>473</v>
      </c>
      <c r="E165" s="184">
        <v>0</v>
      </c>
      <c r="F165" s="184">
        <v>0</v>
      </c>
      <c r="G165" s="184">
        <v>0</v>
      </c>
      <c r="H165" s="184">
        <v>146</v>
      </c>
      <c r="I165" s="31" t="str">
        <f>IF(F165&gt;Data!$K$10,"National Record","-")</f>
        <v>-</v>
      </c>
      <c r="J165" s="31" t="str">
        <f>IF(F165&gt;Data!$M$10,"World Record","-")</f>
        <v>-</v>
      </c>
    </row>
    <row r="166" spans="1:10" ht="16.5" thickBot="1">
      <c r="A166" s="55">
        <v>163</v>
      </c>
      <c r="B166" s="179">
        <v>151</v>
      </c>
      <c r="C166" s="180">
        <v>61</v>
      </c>
      <c r="D166" s="198" t="s">
        <v>427</v>
      </c>
      <c r="E166" s="181">
        <v>0</v>
      </c>
      <c r="F166" s="181">
        <v>0</v>
      </c>
      <c r="G166" s="181">
        <v>0</v>
      </c>
      <c r="H166" s="181">
        <v>357</v>
      </c>
      <c r="I166" s="31" t="str">
        <f>IF(F166&gt;Data!$K$10,"National Record","-")</f>
        <v>-</v>
      </c>
      <c r="J166" s="31" t="str">
        <f>IF(F166&gt;Data!$M$10,"World Record","-")</f>
        <v>-</v>
      </c>
    </row>
    <row r="167" spans="1:10" ht="16.5" thickBot="1">
      <c r="A167" s="55">
        <v>164</v>
      </c>
      <c r="B167" s="182">
        <v>151</v>
      </c>
      <c r="C167" s="183">
        <v>288</v>
      </c>
      <c r="D167" s="197" t="s">
        <v>349</v>
      </c>
      <c r="E167" s="184">
        <v>0</v>
      </c>
      <c r="F167" s="184">
        <v>0</v>
      </c>
      <c r="G167" s="184">
        <v>0</v>
      </c>
      <c r="H167" s="184">
        <v>0</v>
      </c>
      <c r="I167" s="31" t="str">
        <f>IF(F167&gt;Data!$K$10,"National Record","-")</f>
        <v>-</v>
      </c>
      <c r="J167" s="31" t="str">
        <f>IF(F167&gt;Data!$M$10,"World Record","-")</f>
        <v>-</v>
      </c>
    </row>
    <row r="168" spans="1:10" ht="16.5" thickBot="1">
      <c r="A168" s="55">
        <v>165</v>
      </c>
      <c r="B168" s="179">
        <v>151</v>
      </c>
      <c r="C168" s="180">
        <v>288</v>
      </c>
      <c r="D168" s="198" t="s">
        <v>497</v>
      </c>
      <c r="E168" s="181">
        <v>0</v>
      </c>
      <c r="F168" s="181">
        <v>0</v>
      </c>
      <c r="G168" s="181">
        <v>0</v>
      </c>
      <c r="H168" s="181">
        <v>0</v>
      </c>
      <c r="I168" s="31" t="str">
        <f>IF(F168&gt;Data!$K$10,"National Record","-")</f>
        <v>-</v>
      </c>
      <c r="J168" s="31" t="str">
        <f>IF(F168&gt;Data!$M$10,"World Record","-")</f>
        <v>-</v>
      </c>
    </row>
    <row r="169" spans="1:10" ht="16.5" thickBot="1">
      <c r="A169" s="55">
        <v>166</v>
      </c>
      <c r="B169" s="182">
        <v>151</v>
      </c>
      <c r="C169" s="183">
        <v>288</v>
      </c>
      <c r="D169" s="197" t="s">
        <v>192</v>
      </c>
      <c r="E169" s="184">
        <v>0</v>
      </c>
      <c r="F169" s="184">
        <v>0</v>
      </c>
      <c r="G169" s="184">
        <v>0</v>
      </c>
      <c r="H169" s="184">
        <v>0</v>
      </c>
      <c r="I169" s="31" t="str">
        <f>IF(F169&gt;Data!$K$10,"National Record","-")</f>
        <v>-</v>
      </c>
      <c r="J169" s="31" t="str">
        <f>IF(F169&gt;Data!$M$10,"World Record","-")</f>
        <v>-</v>
      </c>
    </row>
    <row r="170" spans="1:10" ht="16.5" thickBot="1">
      <c r="A170" s="55">
        <v>167</v>
      </c>
      <c r="B170" s="179">
        <v>151</v>
      </c>
      <c r="C170" s="180">
        <v>288</v>
      </c>
      <c r="D170" s="198" t="s">
        <v>491</v>
      </c>
      <c r="E170" s="181">
        <v>0</v>
      </c>
      <c r="F170" s="181">
        <v>0</v>
      </c>
      <c r="G170" s="181">
        <v>0</v>
      </c>
      <c r="H170" s="181">
        <v>0</v>
      </c>
      <c r="I170" s="31" t="str">
        <f>IF(F170&gt;Data!$K$10,"National Record","-")</f>
        <v>-</v>
      </c>
      <c r="J170" s="31" t="str">
        <f>IF(F170&gt;Data!$M$10,"World Record","-")</f>
        <v>-</v>
      </c>
    </row>
    <row r="171" spans="1:10" ht="16.5" thickBot="1">
      <c r="A171" s="55">
        <v>168</v>
      </c>
      <c r="B171" s="182">
        <v>151</v>
      </c>
      <c r="C171" s="183">
        <v>288</v>
      </c>
      <c r="D171" s="197" t="s">
        <v>450</v>
      </c>
      <c r="E171" s="184">
        <v>0</v>
      </c>
      <c r="F171" s="184">
        <v>0</v>
      </c>
      <c r="G171" s="184">
        <v>0</v>
      </c>
      <c r="H171" s="184">
        <v>0</v>
      </c>
      <c r="I171" s="31" t="str">
        <f>IF(F171&gt;Data!$K$10,"National Record","-")</f>
        <v>-</v>
      </c>
      <c r="J171" s="31" t="str">
        <f>IF(F171&gt;Data!$M$10,"World Record","-")</f>
        <v>-</v>
      </c>
    </row>
    <row r="172" spans="1:10" ht="16.5" thickBot="1">
      <c r="A172" s="55">
        <v>169</v>
      </c>
      <c r="B172" s="179">
        <v>151</v>
      </c>
      <c r="C172" s="180">
        <v>269</v>
      </c>
      <c r="D172" s="198" t="s">
        <v>214</v>
      </c>
      <c r="E172" s="181">
        <v>0</v>
      </c>
      <c r="F172" s="181">
        <v>0</v>
      </c>
      <c r="G172" s="181">
        <v>0</v>
      </c>
      <c r="H172" s="181">
        <v>19</v>
      </c>
      <c r="I172" s="31" t="str">
        <f>IF(F172&gt;Data!$K$10,"National Record","-")</f>
        <v>-</v>
      </c>
      <c r="J172" s="31" t="str">
        <f>IF(F172&gt;Data!$M$10,"World Record","-")</f>
        <v>-</v>
      </c>
    </row>
    <row r="173" spans="1:10" ht="16.5" thickBot="1">
      <c r="A173" s="55">
        <v>170</v>
      </c>
      <c r="B173" s="182">
        <v>151</v>
      </c>
      <c r="C173" s="183">
        <v>137</v>
      </c>
      <c r="D173" s="197" t="s">
        <v>465</v>
      </c>
      <c r="E173" s="184">
        <v>0</v>
      </c>
      <c r="F173" s="184">
        <v>0</v>
      </c>
      <c r="G173" s="184">
        <v>0</v>
      </c>
      <c r="H173" s="184">
        <v>151</v>
      </c>
      <c r="I173" s="31" t="str">
        <f>IF(F173&gt;Data!$K$10,"National Record","-")</f>
        <v>-</v>
      </c>
      <c r="J173" s="31" t="str">
        <f>IF(F173&gt;Data!$M$10,"World Record","-")</f>
        <v>-</v>
      </c>
    </row>
    <row r="174" spans="1:10" ht="16.5" thickBot="1">
      <c r="A174" s="55">
        <v>171</v>
      </c>
      <c r="B174" s="179">
        <v>151</v>
      </c>
      <c r="C174" s="180">
        <v>200</v>
      </c>
      <c r="D174" s="198" t="s">
        <v>306</v>
      </c>
      <c r="E174" s="181">
        <v>0</v>
      </c>
      <c r="F174" s="181">
        <v>0</v>
      </c>
      <c r="G174" s="181">
        <v>0</v>
      </c>
      <c r="H174" s="181">
        <v>67</v>
      </c>
      <c r="I174" s="31" t="str">
        <f>IF(F174&gt;Data!$K$10,"National Record","-")</f>
        <v>-</v>
      </c>
      <c r="J174" s="31" t="str">
        <f>IF(F174&gt;Data!$M$10,"World Record","-")</f>
        <v>-</v>
      </c>
    </row>
    <row r="175" spans="1:10" ht="16.5" thickBot="1">
      <c r="A175" s="55">
        <v>172</v>
      </c>
      <c r="B175" s="182">
        <v>151</v>
      </c>
      <c r="C175" s="183">
        <v>288</v>
      </c>
      <c r="D175" s="197" t="s">
        <v>212</v>
      </c>
      <c r="E175" s="184">
        <v>0</v>
      </c>
      <c r="F175" s="184">
        <v>0</v>
      </c>
      <c r="G175" s="184">
        <v>0</v>
      </c>
      <c r="H175" s="184">
        <v>0</v>
      </c>
      <c r="I175" s="31" t="str">
        <f>IF(F175&gt;Data!$K$10,"National Record","-")</f>
        <v>-</v>
      </c>
      <c r="J175" s="31" t="str">
        <f>IF(F175&gt;Data!$M$10,"World Record","-")</f>
        <v>-</v>
      </c>
    </row>
    <row r="176" spans="1:10" ht="16.5" thickBot="1">
      <c r="A176" s="55">
        <v>173</v>
      </c>
      <c r="B176" s="179">
        <v>151</v>
      </c>
      <c r="C176" s="180">
        <v>255</v>
      </c>
      <c r="D176" s="198" t="s">
        <v>482</v>
      </c>
      <c r="E176" s="181">
        <v>0</v>
      </c>
      <c r="F176" s="181">
        <v>0</v>
      </c>
      <c r="G176" s="181">
        <v>0</v>
      </c>
      <c r="H176" s="181">
        <v>21</v>
      </c>
      <c r="I176" s="31" t="str">
        <f>IF(F176&gt;Data!$K$10,"National Record","-")</f>
        <v>-</v>
      </c>
      <c r="J176" s="31" t="str">
        <f>IF(F176&gt;Data!$M$10,"World Record","-")</f>
        <v>-</v>
      </c>
    </row>
    <row r="177" spans="1:10" ht="16.5" thickBot="1">
      <c r="A177" s="55">
        <v>174</v>
      </c>
      <c r="B177" s="182">
        <v>151</v>
      </c>
      <c r="C177" s="183">
        <v>222</v>
      </c>
      <c r="D177" s="197" t="s">
        <v>355</v>
      </c>
      <c r="E177" s="184">
        <v>0</v>
      </c>
      <c r="F177" s="184">
        <v>0</v>
      </c>
      <c r="G177" s="184">
        <v>0</v>
      </c>
      <c r="H177" s="184">
        <v>48</v>
      </c>
      <c r="I177" s="31" t="str">
        <f>IF(F177&gt;Data!$K$10,"National Record","-")</f>
        <v>-</v>
      </c>
      <c r="J177" s="31" t="str">
        <f>IF(F177&gt;Data!$M$10,"World Record","-")</f>
        <v>-</v>
      </c>
    </row>
    <row r="178" spans="1:10" ht="16.5" thickBot="1">
      <c r="A178" s="55">
        <v>175</v>
      </c>
      <c r="B178" s="179">
        <v>151</v>
      </c>
      <c r="C178" s="180">
        <v>209</v>
      </c>
      <c r="D178" s="198" t="s">
        <v>301</v>
      </c>
      <c r="E178" s="181">
        <v>0</v>
      </c>
      <c r="F178" s="181">
        <v>0</v>
      </c>
      <c r="G178" s="181">
        <v>0</v>
      </c>
      <c r="H178" s="181">
        <v>57</v>
      </c>
      <c r="I178" s="31" t="str">
        <f>IF(F178&gt;Data!$K$10,"National Record","-")</f>
        <v>-</v>
      </c>
      <c r="J178" s="31" t="str">
        <f>IF(F178&gt;Data!$M$10,"World Record","-")</f>
        <v>-</v>
      </c>
    </row>
    <row r="179" spans="1:10" ht="16.5" thickBot="1">
      <c r="A179" s="55">
        <v>176</v>
      </c>
      <c r="B179" s="182">
        <v>151</v>
      </c>
      <c r="C179" s="183">
        <v>167</v>
      </c>
      <c r="D179" s="197" t="s">
        <v>203</v>
      </c>
      <c r="E179" s="184">
        <v>0</v>
      </c>
      <c r="F179" s="184">
        <v>0</v>
      </c>
      <c r="G179" s="184">
        <v>0</v>
      </c>
      <c r="H179" s="184">
        <v>113</v>
      </c>
      <c r="I179" s="31" t="str">
        <f>IF(F179&gt;Data!$K$10,"National Record","-")</f>
        <v>-</v>
      </c>
      <c r="J179" s="31" t="str">
        <f>IF(F179&gt;Data!$M$10,"World Record","-")</f>
        <v>-</v>
      </c>
    </row>
    <row r="180" spans="1:10" ht="16.5" thickBot="1">
      <c r="A180" s="55">
        <v>177</v>
      </c>
      <c r="B180" s="179">
        <v>151</v>
      </c>
      <c r="C180" s="180">
        <v>59</v>
      </c>
      <c r="D180" s="198" t="s">
        <v>344</v>
      </c>
      <c r="E180" s="181">
        <v>0</v>
      </c>
      <c r="F180" s="181">
        <v>0</v>
      </c>
      <c r="G180" s="181">
        <v>0</v>
      </c>
      <c r="H180" s="181">
        <v>372</v>
      </c>
      <c r="I180" s="31" t="str">
        <f>IF(F180&gt;Data!$K$10,"National Record","-")</f>
        <v>-</v>
      </c>
      <c r="J180" s="31" t="str">
        <f>IF(F180&gt;Data!$M$10,"World Record","-")</f>
        <v>-</v>
      </c>
    </row>
    <row r="181" spans="1:10" ht="16.5" thickBot="1">
      <c r="A181" s="55">
        <v>178</v>
      </c>
      <c r="B181" s="182">
        <v>151</v>
      </c>
      <c r="C181" s="183">
        <v>255</v>
      </c>
      <c r="D181" s="197" t="s">
        <v>477</v>
      </c>
      <c r="E181" s="184">
        <v>0</v>
      </c>
      <c r="F181" s="184">
        <v>0</v>
      </c>
      <c r="G181" s="184">
        <v>0</v>
      </c>
      <c r="H181" s="184">
        <v>21</v>
      </c>
      <c r="I181" s="31" t="str">
        <f>IF(F181&gt;Data!$K$10,"National Record","-")</f>
        <v>-</v>
      </c>
      <c r="J181" s="31" t="str">
        <f>IF(F181&gt;Data!$M$10,"World Record","-")</f>
        <v>-</v>
      </c>
    </row>
    <row r="182" spans="1:10" ht="16.5" thickBot="1">
      <c r="A182" s="55">
        <v>179</v>
      </c>
      <c r="B182" s="179">
        <v>151</v>
      </c>
      <c r="C182" s="180">
        <v>130</v>
      </c>
      <c r="D182" s="198" t="s">
        <v>179</v>
      </c>
      <c r="E182" s="181">
        <v>0</v>
      </c>
      <c r="F182" s="181">
        <v>0</v>
      </c>
      <c r="G182" s="181">
        <v>0</v>
      </c>
      <c r="H182" s="181">
        <v>159</v>
      </c>
      <c r="I182" s="31" t="str">
        <f>IF(F182&gt;Data!$K$10,"National Record","-")</f>
        <v>-</v>
      </c>
      <c r="J182" s="31" t="str">
        <f>IF(F182&gt;Data!$M$10,"World Record","-")</f>
        <v>-</v>
      </c>
    </row>
    <row r="183" spans="1:10" ht="16.5" thickBot="1">
      <c r="A183" s="55">
        <v>180</v>
      </c>
      <c r="B183" s="182">
        <v>151</v>
      </c>
      <c r="C183" s="183">
        <v>288</v>
      </c>
      <c r="D183" s="197" t="s">
        <v>210</v>
      </c>
      <c r="E183" s="184">
        <v>0</v>
      </c>
      <c r="F183" s="184">
        <v>0</v>
      </c>
      <c r="G183" s="184">
        <v>0</v>
      </c>
      <c r="H183" s="184">
        <v>0</v>
      </c>
      <c r="I183" s="31" t="str">
        <f>IF(F183&gt;Data!$K$10,"National Record","-")</f>
        <v>-</v>
      </c>
      <c r="J183" s="31" t="str">
        <f>IF(F183&gt;Data!$M$10,"World Record","-")</f>
        <v>-</v>
      </c>
    </row>
    <row r="184" spans="1:10" ht="16.5" thickBot="1">
      <c r="A184" s="55">
        <v>181</v>
      </c>
      <c r="B184" s="179">
        <v>151</v>
      </c>
      <c r="C184" s="180">
        <v>239</v>
      </c>
      <c r="D184" s="198" t="s">
        <v>447</v>
      </c>
      <c r="E184" s="181">
        <v>0</v>
      </c>
      <c r="F184" s="181">
        <v>0</v>
      </c>
      <c r="G184" s="181">
        <v>0</v>
      </c>
      <c r="H184" s="181">
        <v>32</v>
      </c>
      <c r="I184" s="31" t="str">
        <f>IF(F184&gt;Data!$K$10,"National Record","-")</f>
        <v>-</v>
      </c>
      <c r="J184" s="31" t="str">
        <f>IF(F184&gt;Data!$M$10,"World Record","-")</f>
        <v>-</v>
      </c>
    </row>
    <row r="185" spans="1:10" ht="16.5" thickBot="1">
      <c r="A185" s="55">
        <v>182</v>
      </c>
      <c r="B185" s="182">
        <v>151</v>
      </c>
      <c r="C185" s="183">
        <v>226</v>
      </c>
      <c r="D185" s="197" t="s">
        <v>352</v>
      </c>
      <c r="E185" s="184">
        <v>0</v>
      </c>
      <c r="F185" s="184">
        <v>0</v>
      </c>
      <c r="G185" s="184">
        <v>0</v>
      </c>
      <c r="H185" s="184">
        <v>42</v>
      </c>
      <c r="I185" s="31" t="str">
        <f>IF(F185&gt;Data!$K$10,"National Record","-")</f>
        <v>-</v>
      </c>
      <c r="J185" s="31" t="str">
        <f>IF(F185&gt;Data!$M$10,"World Record","-")</f>
        <v>-</v>
      </c>
    </row>
    <row r="186" spans="1:10" ht="16.5" thickBot="1">
      <c r="A186" s="55">
        <v>183</v>
      </c>
      <c r="B186" s="179">
        <v>151</v>
      </c>
      <c r="C186" s="180">
        <v>220</v>
      </c>
      <c r="D186" s="198" t="s">
        <v>458</v>
      </c>
      <c r="E186" s="181">
        <v>0</v>
      </c>
      <c r="F186" s="181">
        <v>0</v>
      </c>
      <c r="G186" s="181">
        <v>0</v>
      </c>
      <c r="H186" s="181">
        <v>49</v>
      </c>
      <c r="I186" s="116" t="str">
        <f>IF(F186&gt;Data!$K$10,"National Record","-")</f>
        <v>-</v>
      </c>
      <c r="J186" s="116" t="str">
        <f>IF(F186&gt;Data!$M$10,"World Record","-")</f>
        <v>-</v>
      </c>
    </row>
    <row r="187" spans="1:10" ht="16.5" thickBot="1">
      <c r="A187" s="55">
        <v>184</v>
      </c>
      <c r="B187" s="182">
        <v>151</v>
      </c>
      <c r="C187" s="183">
        <v>122</v>
      </c>
      <c r="D187" s="197" t="s">
        <v>193</v>
      </c>
      <c r="E187" s="184">
        <v>0</v>
      </c>
      <c r="F187" s="184">
        <v>0</v>
      </c>
      <c r="G187" s="184">
        <v>0</v>
      </c>
      <c r="H187" s="184">
        <v>171</v>
      </c>
      <c r="I187" s="149" t="str">
        <f>IF(F187&gt;Data!$K$10,"National Record","-")</f>
        <v>-</v>
      </c>
      <c r="J187" s="149" t="str">
        <f>IF(F187&gt;Data!$M$10,"World Record","-")</f>
        <v>-</v>
      </c>
    </row>
    <row r="188" spans="1:10" ht="16.5" thickBot="1">
      <c r="A188" s="55">
        <v>185</v>
      </c>
      <c r="B188" s="179">
        <v>151</v>
      </c>
      <c r="C188" s="180">
        <v>255</v>
      </c>
      <c r="D188" s="198" t="s">
        <v>254</v>
      </c>
      <c r="E188" s="181">
        <v>0</v>
      </c>
      <c r="F188" s="181">
        <v>0</v>
      </c>
      <c r="G188" s="181">
        <v>0</v>
      </c>
      <c r="H188" s="181">
        <v>21</v>
      </c>
      <c r="I188" s="31" t="str">
        <f>IF(F188&gt;Data!$K$10,"National Record","-")</f>
        <v>-</v>
      </c>
      <c r="J188" s="31" t="str">
        <f>IF(F188&gt;Data!$M$10,"World Record","-")</f>
        <v>-</v>
      </c>
    </row>
    <row r="189" spans="1:10" ht="16.5" thickBot="1">
      <c r="A189" s="55">
        <v>186</v>
      </c>
      <c r="B189" s="182">
        <v>151</v>
      </c>
      <c r="C189" s="183">
        <v>231</v>
      </c>
      <c r="D189" s="197" t="s">
        <v>224</v>
      </c>
      <c r="E189" s="184">
        <v>0</v>
      </c>
      <c r="F189" s="184">
        <v>0</v>
      </c>
      <c r="G189" s="184">
        <v>0</v>
      </c>
      <c r="H189" s="184">
        <v>41</v>
      </c>
      <c r="I189" s="31" t="str">
        <f>IF(F189&gt;Data!$K$10,"National Record","-")</f>
        <v>-</v>
      </c>
      <c r="J189" s="31" t="str">
        <f>IF(F189&gt;Data!$M$10,"World Record","-")</f>
        <v>-</v>
      </c>
    </row>
    <row r="190" spans="1:10" ht="16.5" thickBot="1">
      <c r="A190" s="55">
        <v>187</v>
      </c>
      <c r="B190" s="179">
        <v>151</v>
      </c>
      <c r="C190" s="180">
        <v>174</v>
      </c>
      <c r="D190" s="198" t="s">
        <v>183</v>
      </c>
      <c r="E190" s="181">
        <v>0</v>
      </c>
      <c r="F190" s="181">
        <v>0</v>
      </c>
      <c r="G190" s="181">
        <v>0</v>
      </c>
      <c r="H190" s="181">
        <v>99</v>
      </c>
      <c r="I190" s="31" t="str">
        <f>IF(F190&gt;Data!$K$10,"National Record","-")</f>
        <v>-</v>
      </c>
      <c r="J190" s="31" t="str">
        <f>IF(F190&gt;Data!$M$10,"World Record","-")</f>
        <v>-</v>
      </c>
    </row>
    <row r="191" spans="1:10" ht="16.5" thickBot="1">
      <c r="A191" s="55">
        <v>188</v>
      </c>
      <c r="B191" s="182">
        <v>151</v>
      </c>
      <c r="C191" s="183">
        <v>209</v>
      </c>
      <c r="D191" s="197" t="s">
        <v>459</v>
      </c>
      <c r="E191" s="184">
        <v>0</v>
      </c>
      <c r="F191" s="184">
        <v>0</v>
      </c>
      <c r="G191" s="184">
        <v>0</v>
      </c>
      <c r="H191" s="184">
        <v>57</v>
      </c>
      <c r="I191" s="31" t="str">
        <f>IF(F191&gt;Data!$K$10,"National Record","-")</f>
        <v>-</v>
      </c>
      <c r="J191" s="31" t="str">
        <f>IF(F191&gt;Data!$M$10,"World Record","-")</f>
        <v>-</v>
      </c>
    </row>
    <row r="192" spans="1:10" ht="16.5" thickBot="1">
      <c r="A192" s="55">
        <v>189</v>
      </c>
      <c r="B192" s="179">
        <v>151</v>
      </c>
      <c r="C192" s="180">
        <v>273</v>
      </c>
      <c r="D192" s="198" t="s">
        <v>302</v>
      </c>
      <c r="E192" s="181">
        <v>0</v>
      </c>
      <c r="F192" s="181">
        <v>0</v>
      </c>
      <c r="G192" s="181">
        <v>0</v>
      </c>
      <c r="H192" s="181">
        <v>11</v>
      </c>
      <c r="I192" s="31" t="str">
        <f>IF(F192&gt;Data!$K$10,"National Record","-")</f>
        <v>-</v>
      </c>
      <c r="J192" s="31" t="str">
        <f>IF(F192&gt;Data!$M$10,"World Record","-")</f>
        <v>-</v>
      </c>
    </row>
    <row r="193" spans="1:10" ht="16.5" thickBot="1">
      <c r="A193" s="55">
        <v>190</v>
      </c>
      <c r="B193" s="182">
        <v>151</v>
      </c>
      <c r="C193" s="183">
        <v>109</v>
      </c>
      <c r="D193" s="197" t="s">
        <v>412</v>
      </c>
      <c r="E193" s="184">
        <v>0</v>
      </c>
      <c r="F193" s="184">
        <v>0</v>
      </c>
      <c r="G193" s="184">
        <v>0</v>
      </c>
      <c r="H193" s="184">
        <v>191</v>
      </c>
      <c r="I193" s="31" t="str">
        <f>IF(F193&gt;Data!$K$10,"National Record","-")</f>
        <v>-</v>
      </c>
      <c r="J193" s="31" t="str">
        <f>IF(F193&gt;Data!$M$10,"World Record","-")</f>
        <v>-</v>
      </c>
    </row>
    <row r="194" spans="1:10" ht="16.5" thickBot="1">
      <c r="A194" s="55">
        <v>191</v>
      </c>
      <c r="B194" s="179">
        <v>151</v>
      </c>
      <c r="C194" s="180">
        <v>288</v>
      </c>
      <c r="D194" s="198" t="s">
        <v>272</v>
      </c>
      <c r="E194" s="181">
        <v>0</v>
      </c>
      <c r="F194" s="181">
        <v>0</v>
      </c>
      <c r="G194" s="181">
        <v>0</v>
      </c>
      <c r="H194" s="181">
        <v>0</v>
      </c>
      <c r="I194" s="31" t="str">
        <f>IF(F194&gt;Data!$K$10,"National Record","-")</f>
        <v>-</v>
      </c>
      <c r="J194" s="31" t="str">
        <f>IF(F194&gt;Data!$M$10,"World Record","-")</f>
        <v>-</v>
      </c>
    </row>
    <row r="195" spans="1:10" ht="16.5" thickBot="1">
      <c r="A195" s="55">
        <v>192</v>
      </c>
      <c r="B195" s="182">
        <v>151</v>
      </c>
      <c r="C195" s="183">
        <v>288</v>
      </c>
      <c r="D195" s="197" t="s">
        <v>186</v>
      </c>
      <c r="E195" s="184">
        <v>0</v>
      </c>
      <c r="F195" s="184">
        <v>0</v>
      </c>
      <c r="G195" s="184">
        <v>0</v>
      </c>
      <c r="H195" s="184">
        <v>0</v>
      </c>
      <c r="I195" s="31" t="str">
        <f>IF(F195&gt;Data!$K$10,"National Record","-")</f>
        <v>-</v>
      </c>
      <c r="J195" s="31" t="str">
        <f>IF(F195&gt;Data!$M$10,"World Record","-")</f>
        <v>-</v>
      </c>
    </row>
    <row r="196" spans="1:10" ht="16.5" thickBot="1">
      <c r="A196" s="55">
        <v>193</v>
      </c>
      <c r="B196" s="179">
        <v>151</v>
      </c>
      <c r="C196" s="180">
        <v>255</v>
      </c>
      <c r="D196" s="198" t="s">
        <v>483</v>
      </c>
      <c r="E196" s="181">
        <v>0</v>
      </c>
      <c r="F196" s="181">
        <v>0</v>
      </c>
      <c r="G196" s="181">
        <v>0</v>
      </c>
      <c r="H196" s="181">
        <v>21</v>
      </c>
      <c r="I196" s="31" t="str">
        <f>IF(F196&gt;Data!$K$10,"National Record","-")</f>
        <v>-</v>
      </c>
      <c r="J196" s="31" t="str">
        <f>IF(F196&gt;Data!$M$10,"World Record","-")</f>
        <v>-</v>
      </c>
    </row>
    <row r="197" spans="1:10" ht="16.5" thickBot="1">
      <c r="A197" s="55">
        <v>194</v>
      </c>
      <c r="B197" s="182">
        <v>151</v>
      </c>
      <c r="C197" s="183">
        <v>255</v>
      </c>
      <c r="D197" s="197" t="s">
        <v>449</v>
      </c>
      <c r="E197" s="184">
        <v>0</v>
      </c>
      <c r="F197" s="184">
        <v>0</v>
      </c>
      <c r="G197" s="184">
        <v>0</v>
      </c>
      <c r="H197" s="184">
        <v>21</v>
      </c>
      <c r="I197" s="31" t="str">
        <f>IF(F197&gt;Data!$K$10,"National Record","-")</f>
        <v>-</v>
      </c>
      <c r="J197" s="31" t="str">
        <f>IF(F197&gt;Data!$M$10,"World Record","-")</f>
        <v>-</v>
      </c>
    </row>
    <row r="198" spans="1:10" ht="16.5" thickBot="1">
      <c r="A198" s="55">
        <v>195</v>
      </c>
      <c r="B198" s="179">
        <v>151</v>
      </c>
      <c r="C198" s="180">
        <v>255</v>
      </c>
      <c r="D198" s="198" t="s">
        <v>438</v>
      </c>
      <c r="E198" s="181">
        <v>0</v>
      </c>
      <c r="F198" s="181">
        <v>0</v>
      </c>
      <c r="G198" s="181">
        <v>0</v>
      </c>
      <c r="H198" s="181">
        <v>21</v>
      </c>
      <c r="I198" s="31" t="str">
        <f>IF(F198&gt;Data!$K$10,"National Record","-")</f>
        <v>-</v>
      </c>
      <c r="J198" s="31" t="str">
        <f>IF(F198&gt;Data!$M$10,"World Record","-")</f>
        <v>-</v>
      </c>
    </row>
    <row r="199" spans="1:10" ht="16.5" thickBot="1">
      <c r="A199" s="55">
        <v>196</v>
      </c>
      <c r="B199" s="182">
        <v>151</v>
      </c>
      <c r="C199" s="183">
        <v>168</v>
      </c>
      <c r="D199" s="197" t="s">
        <v>500</v>
      </c>
      <c r="E199" s="184">
        <v>0</v>
      </c>
      <c r="F199" s="184">
        <v>0</v>
      </c>
      <c r="G199" s="184">
        <v>0</v>
      </c>
      <c r="H199" s="184">
        <v>111</v>
      </c>
      <c r="I199" s="31" t="str">
        <f>IF(F199&gt;Data!$K$10,"National Record","-")</f>
        <v>-</v>
      </c>
      <c r="J199" s="31" t="str">
        <f>IF(F199&gt;Data!$M$10,"World Record","-")</f>
        <v>-</v>
      </c>
    </row>
    <row r="200" spans="1:10" ht="16.5" thickBot="1">
      <c r="A200" s="55">
        <v>197</v>
      </c>
      <c r="B200" s="179">
        <v>151</v>
      </c>
      <c r="C200" s="180">
        <v>152</v>
      </c>
      <c r="D200" s="198" t="s">
        <v>174</v>
      </c>
      <c r="E200" s="181">
        <v>0</v>
      </c>
      <c r="F200" s="181">
        <v>0</v>
      </c>
      <c r="G200" s="181">
        <v>0</v>
      </c>
      <c r="H200" s="181">
        <v>131</v>
      </c>
      <c r="I200" s="31" t="str">
        <f>IF(F200&gt;Data!$K$10,"National Record","-")</f>
        <v>-</v>
      </c>
      <c r="J200" s="31" t="str">
        <f>IF(F200&gt;Data!$M$10,"World Record","-")</f>
        <v>-</v>
      </c>
    </row>
    <row r="201" spans="1:10" ht="16.5" thickBot="1">
      <c r="A201" s="55">
        <v>198</v>
      </c>
      <c r="B201" s="182">
        <v>151</v>
      </c>
      <c r="C201" s="183">
        <v>288</v>
      </c>
      <c r="D201" s="197" t="s">
        <v>436</v>
      </c>
      <c r="E201" s="184">
        <v>0</v>
      </c>
      <c r="F201" s="184">
        <v>0</v>
      </c>
      <c r="G201" s="184">
        <v>0</v>
      </c>
      <c r="H201" s="184">
        <v>0</v>
      </c>
      <c r="I201" s="31" t="str">
        <f>IF(F201&gt;Data!$K$10,"National Record","-")</f>
        <v>-</v>
      </c>
      <c r="J201" s="31" t="str">
        <f>IF(F201&gt;Data!$M$10,"World Record","-")</f>
        <v>-</v>
      </c>
    </row>
    <row r="202" spans="1:10" ht="16.5" thickBot="1">
      <c r="A202" s="55">
        <v>199</v>
      </c>
      <c r="B202" s="179">
        <v>151</v>
      </c>
      <c r="C202" s="180">
        <v>255</v>
      </c>
      <c r="D202" s="198" t="s">
        <v>510</v>
      </c>
      <c r="E202" s="181">
        <v>0</v>
      </c>
      <c r="F202" s="181">
        <v>0</v>
      </c>
      <c r="G202" s="181">
        <v>0</v>
      </c>
      <c r="H202" s="181">
        <v>21</v>
      </c>
      <c r="I202" s="31" t="str">
        <f>IF(F202&gt;Data!$K$10,"National Record","-")</f>
        <v>-</v>
      </c>
      <c r="J202" s="31" t="str">
        <f>IF(F202&gt;Data!$M$10,"World Record","-")</f>
        <v>-</v>
      </c>
    </row>
    <row r="203" spans="1:10" ht="16.5" thickBot="1">
      <c r="A203" s="55">
        <v>200</v>
      </c>
      <c r="B203" s="182">
        <v>151</v>
      </c>
      <c r="C203" s="183">
        <v>231</v>
      </c>
      <c r="D203" s="197" t="s">
        <v>493</v>
      </c>
      <c r="E203" s="184">
        <v>0</v>
      </c>
      <c r="F203" s="184">
        <v>0</v>
      </c>
      <c r="G203" s="184">
        <v>0</v>
      </c>
      <c r="H203" s="184">
        <v>41</v>
      </c>
      <c r="I203" s="31" t="str">
        <f>IF(F203&gt;Data!$K$10,"National Record","-")</f>
        <v>-</v>
      </c>
      <c r="J203" s="31" t="str">
        <f>IF(F203&gt;Data!$M$10,"World Record","-")</f>
        <v>-</v>
      </c>
    </row>
    <row r="204" spans="1:10" ht="16.5" thickBot="1">
      <c r="A204" s="55">
        <v>201</v>
      </c>
      <c r="B204" s="179">
        <v>151</v>
      </c>
      <c r="C204" s="180">
        <v>288</v>
      </c>
      <c r="D204" s="198" t="s">
        <v>277</v>
      </c>
      <c r="E204" s="181">
        <v>0</v>
      </c>
      <c r="F204" s="181">
        <v>0</v>
      </c>
      <c r="G204" s="181">
        <v>0</v>
      </c>
      <c r="H204" s="181">
        <v>0</v>
      </c>
      <c r="I204" s="31" t="str">
        <f>IF(F204&gt;Data!$K$10,"National Record","-")</f>
        <v>-</v>
      </c>
      <c r="J204" s="31" t="str">
        <f>IF(F204&gt;Data!$M$10,"World Record","-")</f>
        <v>-</v>
      </c>
    </row>
    <row r="205" spans="1:10" ht="16.5" thickBot="1">
      <c r="A205" s="55">
        <v>202</v>
      </c>
      <c r="B205" s="182">
        <v>151</v>
      </c>
      <c r="C205" s="183">
        <v>273</v>
      </c>
      <c r="D205" s="197" t="s">
        <v>495</v>
      </c>
      <c r="E205" s="184">
        <v>0</v>
      </c>
      <c r="F205" s="184">
        <v>0</v>
      </c>
      <c r="G205" s="184">
        <v>0</v>
      </c>
      <c r="H205" s="184">
        <v>11</v>
      </c>
      <c r="I205" s="31" t="str">
        <f>IF(F205&gt;Data!$K$10,"National Record","-")</f>
        <v>-</v>
      </c>
      <c r="J205" s="31" t="str">
        <f>IF(F205&gt;Data!$M$10,"World Record","-")</f>
        <v>-</v>
      </c>
    </row>
    <row r="206" spans="1:10" ht="16.5" thickBot="1">
      <c r="A206" s="55">
        <v>203</v>
      </c>
      <c r="B206" s="179">
        <v>151</v>
      </c>
      <c r="C206" s="180">
        <v>157</v>
      </c>
      <c r="D206" s="198" t="s">
        <v>410</v>
      </c>
      <c r="E206" s="181">
        <v>0</v>
      </c>
      <c r="F206" s="181">
        <v>0</v>
      </c>
      <c r="G206" s="181">
        <v>0</v>
      </c>
      <c r="H206" s="181">
        <v>122</v>
      </c>
      <c r="I206" s="31" t="str">
        <f>IF(F206&gt;Data!$K$10,"National Record","-")</f>
        <v>-</v>
      </c>
      <c r="J206" s="31" t="str">
        <f>IF(F206&gt;Data!$M$10,"World Record","-")</f>
        <v>-</v>
      </c>
    </row>
    <row r="207" spans="1:10" ht="16.5" thickBot="1">
      <c r="A207" s="55">
        <v>204</v>
      </c>
      <c r="B207" s="182">
        <v>151</v>
      </c>
      <c r="C207" s="183">
        <v>239</v>
      </c>
      <c r="D207" s="197" t="s">
        <v>351</v>
      </c>
      <c r="E207" s="184">
        <v>0</v>
      </c>
      <c r="F207" s="184">
        <v>0</v>
      </c>
      <c r="G207" s="184">
        <v>0</v>
      </c>
      <c r="H207" s="184">
        <v>32</v>
      </c>
      <c r="I207" s="31" t="str">
        <f>IF(F207&gt;Data!$K$10,"National Record","-")</f>
        <v>-</v>
      </c>
      <c r="J207" s="31" t="str">
        <f>IF(F207&gt;Data!$M$10,"World Record","-")</f>
        <v>-</v>
      </c>
    </row>
    <row r="208" spans="1:10" ht="16.5" thickBot="1">
      <c r="A208" s="55">
        <v>205</v>
      </c>
      <c r="B208" s="179">
        <v>151</v>
      </c>
      <c r="C208" s="180">
        <v>273</v>
      </c>
      <c r="D208" s="198" t="s">
        <v>480</v>
      </c>
      <c r="E208" s="181">
        <v>0</v>
      </c>
      <c r="F208" s="181">
        <v>0</v>
      </c>
      <c r="G208" s="181">
        <v>0</v>
      </c>
      <c r="H208" s="181">
        <v>11</v>
      </c>
      <c r="I208" s="31" t="str">
        <f>IF(F208&gt;Data!$K$10,"National Record","-")</f>
        <v>-</v>
      </c>
      <c r="J208" s="31" t="str">
        <f>IF(F208&gt;Data!$M$10,"World Record","-")</f>
        <v>-</v>
      </c>
    </row>
    <row r="209" spans="1:10" ht="16.5" thickBot="1">
      <c r="A209" s="55">
        <v>206</v>
      </c>
      <c r="B209" s="182">
        <v>151</v>
      </c>
      <c r="C209" s="183">
        <v>273</v>
      </c>
      <c r="D209" s="197" t="s">
        <v>309</v>
      </c>
      <c r="E209" s="184">
        <v>0</v>
      </c>
      <c r="F209" s="184">
        <v>0</v>
      </c>
      <c r="G209" s="184">
        <v>0</v>
      </c>
      <c r="H209" s="184">
        <v>11</v>
      </c>
      <c r="I209" s="31" t="str">
        <f>IF(F209&gt;Data!$K$10,"National Record","-")</f>
        <v>-</v>
      </c>
      <c r="J209" s="31" t="str">
        <f>IF(F209&gt;Data!$M$10,"World Record","-")</f>
        <v>-</v>
      </c>
    </row>
    <row r="210" spans="1:10" ht="16.5" thickBot="1">
      <c r="A210" s="55">
        <v>207</v>
      </c>
      <c r="B210" s="179">
        <v>151</v>
      </c>
      <c r="C210" s="180">
        <v>144</v>
      </c>
      <c r="D210" s="198" t="s">
        <v>440</v>
      </c>
      <c r="E210" s="181">
        <v>0</v>
      </c>
      <c r="F210" s="181">
        <v>0</v>
      </c>
      <c r="G210" s="181">
        <v>0</v>
      </c>
      <c r="H210" s="181">
        <v>142</v>
      </c>
      <c r="I210" s="31" t="str">
        <f>IF(F210&gt;Data!$K$10,"National Record","-")</f>
        <v>-</v>
      </c>
      <c r="J210" s="31" t="str">
        <f>IF(F210&gt;Data!$M$10,"World Record","-")</f>
        <v>-</v>
      </c>
    </row>
    <row r="211" spans="1:10" ht="16.5" thickBot="1">
      <c r="A211" s="55">
        <v>208</v>
      </c>
      <c r="B211" s="182">
        <v>151</v>
      </c>
      <c r="C211" s="183">
        <v>288</v>
      </c>
      <c r="D211" s="197" t="s">
        <v>283</v>
      </c>
      <c r="E211" s="184">
        <v>0</v>
      </c>
      <c r="F211" s="184">
        <v>0</v>
      </c>
      <c r="G211" s="184">
        <v>0</v>
      </c>
      <c r="H211" s="184">
        <v>0</v>
      </c>
      <c r="I211" s="31" t="str">
        <f>IF(F211&gt;Data!$K$10,"National Record","-")</f>
        <v>-</v>
      </c>
      <c r="J211" s="31" t="str">
        <f>IF(F211&gt;Data!$M$10,"World Record","-")</f>
        <v>-</v>
      </c>
    </row>
    <row r="212" spans="1:10" ht="16.5" thickBot="1">
      <c r="A212" s="55">
        <v>209</v>
      </c>
      <c r="B212" s="179">
        <v>151</v>
      </c>
      <c r="C212" s="180">
        <v>288</v>
      </c>
      <c r="D212" s="198" t="s">
        <v>390</v>
      </c>
      <c r="E212" s="181">
        <v>0</v>
      </c>
      <c r="F212" s="181">
        <v>0</v>
      </c>
      <c r="G212" s="181">
        <v>0</v>
      </c>
      <c r="H212" s="181">
        <v>0</v>
      </c>
      <c r="I212" s="31" t="str">
        <f>IF(F212&gt;Data!$K$10,"National Record","-")</f>
        <v>-</v>
      </c>
      <c r="J212" s="31" t="str">
        <f>IF(F212&gt;Data!$M$10,"World Record","-")</f>
        <v>-</v>
      </c>
    </row>
    <row r="213" spans="1:10" ht="16.5" thickBot="1">
      <c r="A213" s="55">
        <v>210</v>
      </c>
      <c r="B213" s="182">
        <v>151</v>
      </c>
      <c r="C213" s="183">
        <v>255</v>
      </c>
      <c r="D213" s="197" t="s">
        <v>437</v>
      </c>
      <c r="E213" s="184">
        <v>0</v>
      </c>
      <c r="F213" s="184">
        <v>0</v>
      </c>
      <c r="G213" s="184">
        <v>0</v>
      </c>
      <c r="H213" s="184">
        <v>21</v>
      </c>
      <c r="I213" s="31" t="str">
        <f>IF(F213&gt;Data!$K$10,"National Record","-")</f>
        <v>-</v>
      </c>
      <c r="J213" s="31" t="str">
        <f>IF(F213&gt;Data!$M$10,"World Record","-")</f>
        <v>-</v>
      </c>
    </row>
    <row r="214" spans="1:10" ht="16.5" thickBot="1">
      <c r="A214" s="55">
        <v>211</v>
      </c>
      <c r="B214" s="179">
        <v>151</v>
      </c>
      <c r="C214" s="180">
        <v>288</v>
      </c>
      <c r="D214" s="198" t="s">
        <v>488</v>
      </c>
      <c r="E214" s="181">
        <v>0</v>
      </c>
      <c r="F214" s="181">
        <v>0</v>
      </c>
      <c r="G214" s="181">
        <v>0</v>
      </c>
      <c r="H214" s="181">
        <v>0</v>
      </c>
      <c r="I214" s="31" t="str">
        <f>IF(F214&gt;Data!$K$10,"National Record","-")</f>
        <v>-</v>
      </c>
      <c r="J214" s="31" t="str">
        <f>IF(F214&gt;Data!$M$10,"World Record","-")</f>
        <v>-</v>
      </c>
    </row>
    <row r="215" spans="1:10" ht="16.5" thickBot="1">
      <c r="A215" s="55">
        <v>212</v>
      </c>
      <c r="B215" s="182">
        <v>151</v>
      </c>
      <c r="C215" s="183">
        <v>288</v>
      </c>
      <c r="D215" s="197" t="s">
        <v>405</v>
      </c>
      <c r="E215" s="184">
        <v>0</v>
      </c>
      <c r="F215" s="184">
        <v>0</v>
      </c>
      <c r="G215" s="184">
        <v>0</v>
      </c>
      <c r="H215" s="184">
        <v>0</v>
      </c>
      <c r="I215" s="31" t="str">
        <f>IF(F215&gt;Data!$K$10,"National Record","-")</f>
        <v>-</v>
      </c>
      <c r="J215" s="31" t="str">
        <f>IF(F215&gt;Data!$M$10,"World Record","-")</f>
        <v>-</v>
      </c>
    </row>
    <row r="216" spans="1:10" ht="16.5" thickBot="1">
      <c r="A216" s="55">
        <v>213</v>
      </c>
      <c r="B216" s="179">
        <v>151</v>
      </c>
      <c r="C216" s="180">
        <v>133</v>
      </c>
      <c r="D216" s="198" t="s">
        <v>467</v>
      </c>
      <c r="E216" s="181">
        <v>0</v>
      </c>
      <c r="F216" s="181">
        <v>0</v>
      </c>
      <c r="G216" s="181">
        <v>0</v>
      </c>
      <c r="H216" s="181">
        <v>155</v>
      </c>
      <c r="I216" s="31" t="str">
        <f>IF(F216&gt;Data!$K$10,"National Record","-")</f>
        <v>-</v>
      </c>
      <c r="J216" s="31" t="str">
        <f>IF(F216&gt;Data!$M$10,"World Record","-")</f>
        <v>-</v>
      </c>
    </row>
    <row r="217" spans="1:10" ht="16.5" thickBot="1">
      <c r="A217" s="55">
        <v>214</v>
      </c>
      <c r="B217" s="182">
        <v>151</v>
      </c>
      <c r="C217" s="183">
        <v>13</v>
      </c>
      <c r="D217" s="197" t="s">
        <v>311</v>
      </c>
      <c r="E217" s="184">
        <v>0</v>
      </c>
      <c r="F217" s="184">
        <v>0</v>
      </c>
      <c r="G217" s="184">
        <v>0</v>
      </c>
      <c r="H217" s="184">
        <v>1537</v>
      </c>
      <c r="I217" s="31" t="str">
        <f>IF(F217&gt;Data!$K$10,"National Record","-")</f>
        <v>-</v>
      </c>
      <c r="J217" s="31" t="str">
        <f>IF(F217&gt;Data!$M$10,"World Record","-")</f>
        <v>-</v>
      </c>
    </row>
    <row r="218" spans="1:10" ht="16.5" thickBot="1">
      <c r="A218" s="55">
        <v>215</v>
      </c>
      <c r="B218" s="179">
        <v>151</v>
      </c>
      <c r="C218" s="180">
        <v>288</v>
      </c>
      <c r="D218" s="198" t="s">
        <v>308</v>
      </c>
      <c r="E218" s="181">
        <v>0</v>
      </c>
      <c r="F218" s="181">
        <v>0</v>
      </c>
      <c r="G218" s="181">
        <v>0</v>
      </c>
      <c r="H218" s="181">
        <v>0</v>
      </c>
      <c r="I218" s="31" t="str">
        <f>IF(F218&gt;Data!$K$10,"National Record","-")</f>
        <v>-</v>
      </c>
      <c r="J218" s="31" t="str">
        <f>IF(F218&gt;Data!$M$10,"World Record","-")</f>
        <v>-</v>
      </c>
    </row>
    <row r="219" spans="1:10" ht="16.5" thickBot="1">
      <c r="A219" s="55">
        <v>216</v>
      </c>
      <c r="B219" s="182">
        <v>151</v>
      </c>
      <c r="C219" s="183">
        <v>288</v>
      </c>
      <c r="D219" s="197" t="s">
        <v>258</v>
      </c>
      <c r="E219" s="184">
        <v>0</v>
      </c>
      <c r="F219" s="184">
        <v>0</v>
      </c>
      <c r="G219" s="184">
        <v>0</v>
      </c>
      <c r="H219" s="184">
        <v>0</v>
      </c>
      <c r="I219" s="31" t="str">
        <f>IF(F219&gt;Data!$K$10,"National Record","-")</f>
        <v>-</v>
      </c>
      <c r="J219" s="31" t="str">
        <f>IF(F219&gt;Data!$M$10,"World Record","-")</f>
        <v>-</v>
      </c>
    </row>
    <row r="220" spans="1:10" ht="16.5" thickBot="1">
      <c r="A220" s="55">
        <v>217</v>
      </c>
      <c r="B220" s="179">
        <v>151</v>
      </c>
      <c r="C220" s="180">
        <v>288</v>
      </c>
      <c r="D220" s="198" t="s">
        <v>260</v>
      </c>
      <c r="E220" s="181">
        <v>0</v>
      </c>
      <c r="F220" s="181">
        <v>0</v>
      </c>
      <c r="G220" s="181">
        <v>0</v>
      </c>
      <c r="H220" s="181">
        <v>0</v>
      </c>
      <c r="I220" s="31" t="str">
        <f>IF(F220&gt;Data!$K$10,"National Record","-")</f>
        <v>-</v>
      </c>
      <c r="J220" s="31" t="str">
        <f>IF(F220&gt;Data!$M$10,"World Record","-")</f>
        <v>-</v>
      </c>
    </row>
    <row r="221" spans="1:10" ht="16.5" thickBot="1">
      <c r="A221" s="55">
        <v>218</v>
      </c>
      <c r="B221" s="182">
        <v>151</v>
      </c>
      <c r="C221" s="183">
        <v>185</v>
      </c>
      <c r="D221" s="197" t="s">
        <v>223</v>
      </c>
      <c r="E221" s="184">
        <v>0</v>
      </c>
      <c r="F221" s="184">
        <v>0</v>
      </c>
      <c r="G221" s="184">
        <v>0</v>
      </c>
      <c r="H221" s="184">
        <v>87</v>
      </c>
      <c r="I221" s="31" t="str">
        <f>IF(F221&gt;Data!$K$10,"National Record","-")</f>
        <v>-</v>
      </c>
      <c r="J221" s="31" t="str">
        <f>IF(F221&gt;Data!$M$10,"World Record","-")</f>
        <v>-</v>
      </c>
    </row>
    <row r="222" spans="1:10" ht="16.5" thickBot="1">
      <c r="A222" s="55">
        <v>219</v>
      </c>
      <c r="B222" s="179">
        <v>151</v>
      </c>
      <c r="C222" s="180">
        <v>288</v>
      </c>
      <c r="D222" s="198" t="s">
        <v>315</v>
      </c>
      <c r="E222" s="181">
        <v>0</v>
      </c>
      <c r="F222" s="181">
        <v>0</v>
      </c>
      <c r="G222" s="181">
        <v>0</v>
      </c>
      <c r="H222" s="181">
        <v>0</v>
      </c>
      <c r="I222" s="31" t="str">
        <f>IF(F222&gt;Data!$K$10,"National Record","-")</f>
        <v>-</v>
      </c>
      <c r="J222" s="31" t="str">
        <f>IF(F222&gt;Data!$M$10,"World Record","-")</f>
        <v>-</v>
      </c>
    </row>
    <row r="223" spans="1:10" ht="16.5" thickBot="1">
      <c r="A223" s="55">
        <v>220</v>
      </c>
      <c r="B223" s="182">
        <v>151</v>
      </c>
      <c r="C223" s="183">
        <v>288</v>
      </c>
      <c r="D223" s="197" t="s">
        <v>347</v>
      </c>
      <c r="E223" s="184">
        <v>0</v>
      </c>
      <c r="F223" s="184">
        <v>0</v>
      </c>
      <c r="G223" s="184">
        <v>0</v>
      </c>
      <c r="H223" s="184">
        <v>0</v>
      </c>
      <c r="I223" s="31" t="str">
        <f>IF(F223&gt;Data!$K$10,"National Record","-")</f>
        <v>-</v>
      </c>
      <c r="J223" s="31" t="str">
        <f>IF(F223&gt;Data!$M$10,"World Record","-")</f>
        <v>-</v>
      </c>
    </row>
    <row r="224" spans="1:10" ht="16.5" thickBot="1">
      <c r="A224" s="55">
        <v>221</v>
      </c>
      <c r="B224" s="179">
        <v>151</v>
      </c>
      <c r="C224" s="180">
        <v>89</v>
      </c>
      <c r="D224" s="198" t="s">
        <v>372</v>
      </c>
      <c r="E224" s="181">
        <v>0</v>
      </c>
      <c r="F224" s="181">
        <v>0</v>
      </c>
      <c r="G224" s="181">
        <v>0</v>
      </c>
      <c r="H224" s="181">
        <v>249</v>
      </c>
      <c r="I224" s="31" t="str">
        <f>IF(F224&gt;Data!$K$10,"National Record","-")</f>
        <v>-</v>
      </c>
      <c r="J224" s="31" t="str">
        <f>IF(F224&gt;Data!$M$10,"World Record","-")</f>
        <v>-</v>
      </c>
    </row>
    <row r="225" spans="1:10" ht="16.5" thickBot="1">
      <c r="A225" s="55">
        <v>222</v>
      </c>
      <c r="B225" s="182">
        <v>151</v>
      </c>
      <c r="C225" s="183">
        <v>288</v>
      </c>
      <c r="D225" s="197" t="s">
        <v>269</v>
      </c>
      <c r="E225" s="184">
        <v>0</v>
      </c>
      <c r="F225" s="184">
        <v>0</v>
      </c>
      <c r="G225" s="184">
        <v>0</v>
      </c>
      <c r="H225" s="184">
        <v>0</v>
      </c>
      <c r="I225" s="31" t="str">
        <f>IF(F225&gt;Data!$K$10,"National Record","-")</f>
        <v>-</v>
      </c>
      <c r="J225" s="31" t="str">
        <f>IF(F225&gt;Data!$M$10,"World Record","-")</f>
        <v>-</v>
      </c>
    </row>
    <row r="226" spans="1:10" ht="16.5" thickBot="1">
      <c r="A226" s="55">
        <v>223</v>
      </c>
      <c r="B226" s="179">
        <v>151</v>
      </c>
      <c r="C226" s="180">
        <v>248</v>
      </c>
      <c r="D226" s="198" t="s">
        <v>391</v>
      </c>
      <c r="E226" s="181">
        <v>0</v>
      </c>
      <c r="F226" s="181">
        <v>0</v>
      </c>
      <c r="G226" s="181">
        <v>0</v>
      </c>
      <c r="H226" s="181">
        <v>29</v>
      </c>
      <c r="I226" s="31" t="str">
        <f>IF(F226&gt;Data!$K$10,"National Record","-")</f>
        <v>-</v>
      </c>
      <c r="J226" s="31" t="str">
        <f>IF(F226&gt;Data!$M$10,"World Record","-")</f>
        <v>-</v>
      </c>
    </row>
    <row r="227" spans="1:10" ht="16.5" thickBot="1">
      <c r="A227" s="55">
        <v>224</v>
      </c>
      <c r="B227" s="182">
        <v>151</v>
      </c>
      <c r="C227" s="183">
        <v>140</v>
      </c>
      <c r="D227" s="197" t="s">
        <v>501</v>
      </c>
      <c r="E227" s="184">
        <v>0</v>
      </c>
      <c r="F227" s="184">
        <v>0</v>
      </c>
      <c r="G227" s="184">
        <v>0</v>
      </c>
      <c r="H227" s="184">
        <v>148</v>
      </c>
      <c r="I227" s="31" t="str">
        <f>IF(F227&gt;Data!$K$10,"National Record","-")</f>
        <v>-</v>
      </c>
      <c r="J227" s="31" t="str">
        <f>IF(F227&gt;Data!$M$10,"World Record","-")</f>
        <v>-</v>
      </c>
    </row>
    <row r="228" spans="1:10" ht="16.5" thickBot="1">
      <c r="A228" s="55">
        <v>225</v>
      </c>
      <c r="B228" s="179">
        <v>151</v>
      </c>
      <c r="C228" s="180">
        <v>248</v>
      </c>
      <c r="D228" s="198" t="s">
        <v>172</v>
      </c>
      <c r="E228" s="181">
        <v>0</v>
      </c>
      <c r="F228" s="181">
        <v>0</v>
      </c>
      <c r="G228" s="181">
        <v>0</v>
      </c>
      <c r="H228" s="181">
        <v>29</v>
      </c>
      <c r="I228" s="31" t="str">
        <f>IF(F228&gt;Data!$K$10,"National Record","-")</f>
        <v>-</v>
      </c>
      <c r="J228" s="31" t="str">
        <f>IF(F228&gt;Data!$M$10,"World Record","-")</f>
        <v>-</v>
      </c>
    </row>
    <row r="229" spans="1:10" ht="16.5" thickBot="1">
      <c r="A229" s="55">
        <v>226</v>
      </c>
      <c r="B229" s="182">
        <v>151</v>
      </c>
      <c r="C229" s="183">
        <v>288</v>
      </c>
      <c r="D229" s="197" t="s">
        <v>476</v>
      </c>
      <c r="E229" s="184">
        <v>0</v>
      </c>
      <c r="F229" s="184">
        <v>0</v>
      </c>
      <c r="G229" s="184">
        <v>0</v>
      </c>
      <c r="H229" s="184">
        <v>0</v>
      </c>
      <c r="I229" s="31" t="str">
        <f>IF(F229&gt;Data!$K$10,"National Record","-")</f>
        <v>-</v>
      </c>
      <c r="J229" s="31" t="str">
        <f>IF(F229&gt;Data!$M$10,"World Record","-")</f>
        <v>-</v>
      </c>
    </row>
    <row r="230" spans="1:10" ht="16.5" thickBot="1">
      <c r="A230" s="55">
        <v>227</v>
      </c>
      <c r="B230" s="179">
        <v>151</v>
      </c>
      <c r="C230" s="180">
        <v>238</v>
      </c>
      <c r="D230" s="198" t="s">
        <v>281</v>
      </c>
      <c r="E230" s="181">
        <v>0</v>
      </c>
      <c r="F230" s="181">
        <v>0</v>
      </c>
      <c r="G230" s="181">
        <v>0</v>
      </c>
      <c r="H230" s="181">
        <v>34</v>
      </c>
      <c r="I230" s="31" t="str">
        <f>IF(F230&gt;Data!$K$10,"National Record","-")</f>
        <v>-</v>
      </c>
      <c r="J230" s="31" t="str">
        <f>IF(F230&gt;Data!$M$10,"World Record","-")</f>
        <v>-</v>
      </c>
    </row>
    <row r="231" spans="1:10" ht="16.5" thickBot="1">
      <c r="A231" s="55">
        <v>228</v>
      </c>
      <c r="B231" s="182">
        <v>151</v>
      </c>
      <c r="C231" s="183">
        <v>52</v>
      </c>
      <c r="D231" s="197" t="s">
        <v>331</v>
      </c>
      <c r="E231" s="184">
        <v>0</v>
      </c>
      <c r="F231" s="184">
        <v>0</v>
      </c>
      <c r="G231" s="184">
        <v>0</v>
      </c>
      <c r="H231" s="184">
        <v>411</v>
      </c>
      <c r="I231" s="31" t="str">
        <f>IF(F231&gt;Data!$K$10,"National Record","-")</f>
        <v>-</v>
      </c>
      <c r="J231" s="31" t="str">
        <f>IF(F231&gt;Data!$M$10,"World Record","-")</f>
        <v>-</v>
      </c>
    </row>
    <row r="232" spans="1:10" ht="16.5" thickBot="1">
      <c r="A232" s="55">
        <v>229</v>
      </c>
      <c r="B232" s="179">
        <v>151</v>
      </c>
      <c r="C232" s="180">
        <v>273</v>
      </c>
      <c r="D232" s="198" t="s">
        <v>244</v>
      </c>
      <c r="E232" s="181">
        <v>0</v>
      </c>
      <c r="F232" s="181">
        <v>0</v>
      </c>
      <c r="G232" s="181">
        <v>0</v>
      </c>
      <c r="H232" s="181">
        <v>11</v>
      </c>
      <c r="I232" s="31" t="str">
        <f>IF(F232&gt;Data!$K$10,"National Record","-")</f>
        <v>-</v>
      </c>
      <c r="J232" s="31" t="str">
        <f>IF(F232&gt;Data!$M$10,"World Record","-")</f>
        <v>-</v>
      </c>
    </row>
    <row r="233" spans="1:10" ht="16.5" thickBot="1">
      <c r="A233" s="55">
        <v>230</v>
      </c>
      <c r="B233" s="182">
        <v>151</v>
      </c>
      <c r="C233" s="183">
        <v>207</v>
      </c>
      <c r="D233" s="197" t="s">
        <v>496</v>
      </c>
      <c r="E233" s="184">
        <v>0</v>
      </c>
      <c r="F233" s="184">
        <v>0</v>
      </c>
      <c r="G233" s="184">
        <v>0</v>
      </c>
      <c r="H233" s="184">
        <v>60</v>
      </c>
      <c r="I233" s="31" t="str">
        <f>IF(F233&gt;Data!$K$10,"National Record","-")</f>
        <v>-</v>
      </c>
      <c r="J233" s="31" t="str">
        <f>IF(F233&gt;Data!$M$10,"World Record","-")</f>
        <v>-</v>
      </c>
    </row>
    <row r="234" spans="1:10" ht="16.5" thickBot="1">
      <c r="A234" s="55">
        <v>231</v>
      </c>
      <c r="B234" s="179">
        <v>151</v>
      </c>
      <c r="C234" s="180">
        <v>288</v>
      </c>
      <c r="D234" s="198" t="s">
        <v>297</v>
      </c>
      <c r="E234" s="181">
        <v>0</v>
      </c>
      <c r="F234" s="181">
        <v>0</v>
      </c>
      <c r="G234" s="181">
        <v>0</v>
      </c>
      <c r="H234" s="181">
        <v>0</v>
      </c>
      <c r="I234" s="31" t="str">
        <f>IF(F234&gt;Data!$K$10,"National Record","-")</f>
        <v>-</v>
      </c>
      <c r="J234" s="31" t="str">
        <f>IF(F234&gt;Data!$M$10,"World Record","-")</f>
        <v>-</v>
      </c>
    </row>
    <row r="235" spans="1:10" ht="16.5" thickBot="1">
      <c r="A235" s="55">
        <v>232</v>
      </c>
      <c r="B235" s="182">
        <v>151</v>
      </c>
      <c r="C235" s="183">
        <v>286</v>
      </c>
      <c r="D235" s="197" t="s">
        <v>481</v>
      </c>
      <c r="E235" s="184">
        <v>0</v>
      </c>
      <c r="F235" s="184">
        <v>0</v>
      </c>
      <c r="G235" s="184">
        <v>0</v>
      </c>
      <c r="H235" s="184">
        <v>8</v>
      </c>
      <c r="I235" s="31" t="str">
        <f>IF(F235&gt;Data!$K$10,"National Record","-")</f>
        <v>-</v>
      </c>
      <c r="J235" s="31" t="str">
        <f>IF(F235&gt;Data!$M$10,"World Record","-")</f>
        <v>-</v>
      </c>
    </row>
    <row r="236" spans="1:10" ht="16.5" thickBot="1">
      <c r="A236" s="55">
        <v>233</v>
      </c>
      <c r="B236" s="179">
        <v>151</v>
      </c>
      <c r="C236" s="180">
        <v>217</v>
      </c>
      <c r="D236" s="198" t="s">
        <v>249</v>
      </c>
      <c r="E236" s="181">
        <v>0</v>
      </c>
      <c r="F236" s="181">
        <v>0</v>
      </c>
      <c r="G236" s="181">
        <v>0</v>
      </c>
      <c r="H236" s="181">
        <v>51</v>
      </c>
      <c r="I236" s="31" t="str">
        <f>IF(F236&gt;Data!$K$10,"National Record","-")</f>
        <v>-</v>
      </c>
      <c r="J236" s="31" t="str">
        <f>IF(F236&gt;Data!$M$10,"World Record","-")</f>
        <v>-</v>
      </c>
    </row>
    <row r="237" spans="1:10" ht="16.5" thickBot="1">
      <c r="A237" s="55">
        <v>234</v>
      </c>
      <c r="B237" s="182">
        <v>151</v>
      </c>
      <c r="C237" s="183">
        <v>288</v>
      </c>
      <c r="D237" s="197" t="s">
        <v>215</v>
      </c>
      <c r="E237" s="184">
        <v>0</v>
      </c>
      <c r="F237" s="184">
        <v>0</v>
      </c>
      <c r="G237" s="184">
        <v>0</v>
      </c>
      <c r="H237" s="184">
        <v>0</v>
      </c>
      <c r="I237" s="31" t="str">
        <f>IF(F237&gt;Data!$K$10,"National Record","-")</f>
        <v>-</v>
      </c>
      <c r="J237" s="31" t="str">
        <f>IF(F237&gt;Data!$M$10,"World Record","-")</f>
        <v>-</v>
      </c>
    </row>
    <row r="238" spans="1:10" ht="16.5" thickBot="1">
      <c r="A238" s="55">
        <v>235</v>
      </c>
      <c r="B238" s="179">
        <v>151</v>
      </c>
      <c r="C238" s="180">
        <v>147</v>
      </c>
      <c r="D238" s="198" t="s">
        <v>246</v>
      </c>
      <c r="E238" s="181">
        <v>0</v>
      </c>
      <c r="F238" s="181">
        <v>0</v>
      </c>
      <c r="G238" s="181">
        <v>0</v>
      </c>
      <c r="H238" s="181">
        <v>139</v>
      </c>
      <c r="I238" s="31" t="str">
        <f>IF(F238&gt;Data!$K$10,"National Record","-")</f>
        <v>-</v>
      </c>
      <c r="J238" s="31" t="str">
        <f>IF(F238&gt;Data!$M$10,"World Record","-")</f>
        <v>-</v>
      </c>
    </row>
    <row r="239" spans="1:10" ht="16.5" thickBot="1">
      <c r="A239" s="55">
        <v>236</v>
      </c>
      <c r="B239" s="182">
        <v>151</v>
      </c>
      <c r="C239" s="183">
        <v>288</v>
      </c>
      <c r="D239" s="197" t="s">
        <v>485</v>
      </c>
      <c r="E239" s="184">
        <v>0</v>
      </c>
      <c r="F239" s="184">
        <v>0</v>
      </c>
      <c r="G239" s="184">
        <v>0</v>
      </c>
      <c r="H239" s="184">
        <v>0</v>
      </c>
      <c r="I239" s="31" t="str">
        <f>IF(F239&gt;Data!$K$10,"National Record","-")</f>
        <v>-</v>
      </c>
      <c r="J239" s="31" t="str">
        <f>IF(F239&gt;Data!$M$10,"World Record","-")</f>
        <v>-</v>
      </c>
    </row>
    <row r="240" spans="1:10" ht="16.5" thickBot="1">
      <c r="A240" s="55">
        <v>237</v>
      </c>
      <c r="B240" s="179">
        <v>151</v>
      </c>
      <c r="C240" s="180">
        <v>288</v>
      </c>
      <c r="D240" s="198" t="s">
        <v>185</v>
      </c>
      <c r="E240" s="181">
        <v>0</v>
      </c>
      <c r="F240" s="181">
        <v>0</v>
      </c>
      <c r="G240" s="181">
        <v>0</v>
      </c>
      <c r="H240" s="181">
        <v>0</v>
      </c>
      <c r="I240" s="31" t="str">
        <f>IF(F240&gt;Data!$K$10,"National Record","-")</f>
        <v>-</v>
      </c>
      <c r="J240" s="31" t="str">
        <f>IF(F240&gt;Data!$M$10,"World Record","-")</f>
        <v>-</v>
      </c>
    </row>
    <row r="241" spans="1:10" ht="16.5" thickBot="1">
      <c r="A241" s="55">
        <v>238</v>
      </c>
      <c r="B241" s="182">
        <v>151</v>
      </c>
      <c r="C241" s="183">
        <v>126</v>
      </c>
      <c r="D241" s="197" t="s">
        <v>461</v>
      </c>
      <c r="E241" s="184">
        <v>0</v>
      </c>
      <c r="F241" s="184">
        <v>0</v>
      </c>
      <c r="G241" s="184">
        <v>0</v>
      </c>
      <c r="H241" s="184">
        <v>164</v>
      </c>
      <c r="I241" s="31" t="str">
        <f>IF(F241&gt;Data!$K$10,"National Record","-")</f>
        <v>-</v>
      </c>
      <c r="J241" s="31" t="str">
        <f>IF(F241&gt;Data!$M$10,"World Record","-")</f>
        <v>-</v>
      </c>
    </row>
    <row r="242" spans="1:10" ht="16.5" thickBot="1">
      <c r="A242" s="55">
        <v>239</v>
      </c>
      <c r="B242" s="179">
        <v>151</v>
      </c>
      <c r="C242" s="180">
        <v>191</v>
      </c>
      <c r="D242" s="198" t="s">
        <v>229</v>
      </c>
      <c r="E242" s="181">
        <v>0</v>
      </c>
      <c r="F242" s="181">
        <v>0</v>
      </c>
      <c r="G242" s="181">
        <v>0</v>
      </c>
      <c r="H242" s="181">
        <v>79</v>
      </c>
      <c r="I242" s="31" t="str">
        <f>IF(F242&gt;Data!$K$10,"National Record","-")</f>
        <v>-</v>
      </c>
      <c r="J242" s="31" t="str">
        <f>IF(F242&gt;Data!$M$10,"World Record","-")</f>
        <v>-</v>
      </c>
    </row>
    <row r="243" spans="1:10" ht="16.5" thickBot="1">
      <c r="A243" s="55">
        <v>240</v>
      </c>
      <c r="B243" s="182">
        <v>151</v>
      </c>
      <c r="C243" s="183">
        <v>215</v>
      </c>
      <c r="D243" s="197" t="s">
        <v>369</v>
      </c>
      <c r="E243" s="184">
        <v>0</v>
      </c>
      <c r="F243" s="184">
        <v>0</v>
      </c>
      <c r="G243" s="184">
        <v>0</v>
      </c>
      <c r="H243" s="184">
        <v>54</v>
      </c>
      <c r="I243" s="31" t="str">
        <f>IF(F243&gt;Data!$K$10,"National Record","-")</f>
        <v>-</v>
      </c>
      <c r="J243" s="31" t="str">
        <f>IF(F243&gt;Data!$M$10,"World Record","-")</f>
        <v>-</v>
      </c>
    </row>
    <row r="244" spans="1:10" ht="16.5" thickBot="1">
      <c r="A244" s="55">
        <v>241</v>
      </c>
      <c r="B244" s="179">
        <v>151</v>
      </c>
      <c r="C244" s="180">
        <v>252</v>
      </c>
      <c r="D244" s="198" t="s">
        <v>276</v>
      </c>
      <c r="E244" s="181">
        <v>0</v>
      </c>
      <c r="F244" s="181">
        <v>0</v>
      </c>
      <c r="G244" s="181">
        <v>0</v>
      </c>
      <c r="H244" s="181">
        <v>26</v>
      </c>
      <c r="I244" s="31" t="str">
        <f>IF(F244&gt;Data!$K$10,"National Record","-")</f>
        <v>-</v>
      </c>
      <c r="J244" s="31" t="str">
        <f>IF(F244&gt;Data!$M$10,"World Record","-")</f>
        <v>-</v>
      </c>
    </row>
    <row r="245" spans="1:10" ht="16.5" thickBot="1">
      <c r="A245" s="55">
        <v>242</v>
      </c>
      <c r="B245" s="182">
        <v>151</v>
      </c>
      <c r="C245" s="183">
        <v>204</v>
      </c>
      <c r="D245" s="197" t="s">
        <v>217</v>
      </c>
      <c r="E245" s="184">
        <v>0</v>
      </c>
      <c r="F245" s="184">
        <v>0</v>
      </c>
      <c r="G245" s="184">
        <v>0</v>
      </c>
      <c r="H245" s="184">
        <v>62</v>
      </c>
      <c r="I245" s="31" t="str">
        <f>IF(F245&gt;Data!$K$10,"National Record","-")</f>
        <v>-</v>
      </c>
      <c r="J245" s="31" t="str">
        <f>IF(F245&gt;Data!$M$10,"World Record","-")</f>
        <v>-</v>
      </c>
    </row>
    <row r="246" spans="1:10" ht="16.5" thickBot="1">
      <c r="A246" s="55">
        <v>243</v>
      </c>
      <c r="B246" s="179">
        <v>151</v>
      </c>
      <c r="C246" s="180">
        <v>226</v>
      </c>
      <c r="D246" s="198" t="s">
        <v>321</v>
      </c>
      <c r="E246" s="181">
        <v>0</v>
      </c>
      <c r="F246" s="181">
        <v>0</v>
      </c>
      <c r="G246" s="181">
        <v>0</v>
      </c>
      <c r="H246" s="181">
        <v>42</v>
      </c>
      <c r="I246" s="31" t="str">
        <f>IF(F246&gt;Data!$K$10,"National Record","-")</f>
        <v>-</v>
      </c>
      <c r="J246" s="31" t="str">
        <f>IF(F246&gt;Data!$M$10,"World Record","-")</f>
        <v>-</v>
      </c>
    </row>
    <row r="247" spans="1:10" ht="16.5" thickBot="1">
      <c r="A247" s="55">
        <v>244</v>
      </c>
      <c r="B247" s="182">
        <v>151</v>
      </c>
      <c r="C247" s="183">
        <v>209</v>
      </c>
      <c r="D247" s="197" t="s">
        <v>237</v>
      </c>
      <c r="E247" s="184">
        <v>0</v>
      </c>
      <c r="F247" s="184">
        <v>0</v>
      </c>
      <c r="G247" s="184">
        <v>0</v>
      </c>
      <c r="H247" s="184">
        <v>57</v>
      </c>
      <c r="I247" s="31" t="str">
        <f>IF(F247&gt;Data!$K$10,"National Record","-")</f>
        <v>-</v>
      </c>
      <c r="J247" s="31" t="str">
        <f>IF(F247&gt;Data!$M$10,"World Record","-")</f>
        <v>-</v>
      </c>
    </row>
    <row r="248" spans="1:10" ht="16.5" thickBot="1">
      <c r="A248" s="55">
        <v>245</v>
      </c>
      <c r="B248" s="179">
        <v>151</v>
      </c>
      <c r="C248" s="180">
        <v>203</v>
      </c>
      <c r="D248" s="198" t="s">
        <v>502</v>
      </c>
      <c r="E248" s="181">
        <v>0</v>
      </c>
      <c r="F248" s="181">
        <v>0</v>
      </c>
      <c r="G248" s="181">
        <v>0</v>
      </c>
      <c r="H248" s="181">
        <v>63</v>
      </c>
      <c r="I248" s="31" t="str">
        <f>IF(F248&gt;Data!$K$10,"National Record","-")</f>
        <v>-</v>
      </c>
      <c r="J248" s="31" t="str">
        <f>IF(F248&gt;Data!$M$10,"World Record","-")</f>
        <v>-</v>
      </c>
    </row>
    <row r="249" spans="1:10" ht="16.5" thickBot="1">
      <c r="A249" s="55">
        <v>246</v>
      </c>
      <c r="B249" s="182">
        <v>151</v>
      </c>
      <c r="C249" s="183">
        <v>194</v>
      </c>
      <c r="D249" s="197" t="s">
        <v>422</v>
      </c>
      <c r="E249" s="184">
        <v>0</v>
      </c>
      <c r="F249" s="184">
        <v>0</v>
      </c>
      <c r="G249" s="184">
        <v>0</v>
      </c>
      <c r="H249" s="184">
        <v>74</v>
      </c>
      <c r="I249" s="31" t="str">
        <f>IF(F249&gt;Data!$K$10,"National Record","-")</f>
        <v>-</v>
      </c>
      <c r="J249" s="31" t="str">
        <f>IF(F249&gt;Data!$M$10,"World Record","-")</f>
        <v>-</v>
      </c>
    </row>
    <row r="250" spans="1:10" ht="16.5" thickBot="1">
      <c r="A250" s="55">
        <v>247</v>
      </c>
      <c r="B250" s="179">
        <v>151</v>
      </c>
      <c r="C250" s="180">
        <v>255</v>
      </c>
      <c r="D250" s="198" t="s">
        <v>460</v>
      </c>
      <c r="E250" s="181">
        <v>0</v>
      </c>
      <c r="F250" s="181">
        <v>0</v>
      </c>
      <c r="G250" s="181">
        <v>0</v>
      </c>
      <c r="H250" s="181">
        <v>21</v>
      </c>
      <c r="I250" s="31" t="str">
        <f>IF(F250&gt;Data!$K$10,"National Record","-")</f>
        <v>-</v>
      </c>
      <c r="J250" s="31" t="str">
        <f>IF(F250&gt;Data!$M$10,"World Record","-")</f>
        <v>-</v>
      </c>
    </row>
    <row r="251" spans="1:10" ht="16.5" thickBot="1">
      <c r="A251" s="55">
        <v>248</v>
      </c>
      <c r="B251" s="182">
        <v>151</v>
      </c>
      <c r="C251" s="183">
        <v>152</v>
      </c>
      <c r="D251" s="197" t="s">
        <v>202</v>
      </c>
      <c r="E251" s="184">
        <v>0</v>
      </c>
      <c r="F251" s="184">
        <v>0</v>
      </c>
      <c r="G251" s="184">
        <v>0</v>
      </c>
      <c r="H251" s="184">
        <v>131</v>
      </c>
      <c r="I251" s="31" t="str">
        <f>IF(F251&gt;Data!$K$10,"National Record","-")</f>
        <v>-</v>
      </c>
      <c r="J251" s="31" t="str">
        <f>IF(F251&gt;Data!$M$10,"World Record","-")</f>
        <v>-</v>
      </c>
    </row>
    <row r="252" spans="1:10" ht="16.5" thickBot="1">
      <c r="A252" s="55">
        <v>249</v>
      </c>
      <c r="B252" s="179">
        <v>151</v>
      </c>
      <c r="C252" s="180">
        <v>132</v>
      </c>
      <c r="D252" s="198" t="s">
        <v>264</v>
      </c>
      <c r="E252" s="181">
        <v>0</v>
      </c>
      <c r="F252" s="181">
        <v>0</v>
      </c>
      <c r="G252" s="181">
        <v>0</v>
      </c>
      <c r="H252" s="181">
        <v>156</v>
      </c>
      <c r="I252" s="31" t="str">
        <f>IF(F252&gt;Data!$K$10,"National Record","-")</f>
        <v>-</v>
      </c>
      <c r="J252" s="31" t="str">
        <f>IF(F252&gt;Data!$M$10,"World Record","-")</f>
        <v>-</v>
      </c>
    </row>
    <row r="253" spans="1:10" ht="16.5" thickBot="1">
      <c r="A253" s="55">
        <v>250</v>
      </c>
      <c r="B253" s="182">
        <v>151</v>
      </c>
      <c r="C253" s="183">
        <v>288</v>
      </c>
      <c r="D253" s="197" t="s">
        <v>175</v>
      </c>
      <c r="E253" s="184">
        <v>0</v>
      </c>
      <c r="F253" s="184">
        <v>0</v>
      </c>
      <c r="G253" s="184">
        <v>0</v>
      </c>
      <c r="H253" s="184">
        <v>0</v>
      </c>
      <c r="I253" s="31" t="str">
        <f>IF(F253&gt;Data!$K$10,"National Record","-")</f>
        <v>-</v>
      </c>
      <c r="J253" s="31" t="str">
        <f>IF(F253&gt;Data!$M$10,"World Record","-")</f>
        <v>-</v>
      </c>
    </row>
    <row r="254" spans="1:10" ht="16.5" thickBot="1">
      <c r="A254" s="55">
        <v>251</v>
      </c>
      <c r="B254" s="179">
        <v>151</v>
      </c>
      <c r="C254" s="180">
        <v>246</v>
      </c>
      <c r="D254" s="198" t="s">
        <v>285</v>
      </c>
      <c r="E254" s="181">
        <v>0</v>
      </c>
      <c r="F254" s="181">
        <v>0</v>
      </c>
      <c r="G254" s="181">
        <v>0</v>
      </c>
      <c r="H254" s="181">
        <v>30</v>
      </c>
      <c r="I254" s="31" t="str">
        <f>IF(F254&gt;Data!$K$10,"National Record","-")</f>
        <v>-</v>
      </c>
      <c r="J254" s="31" t="str">
        <f>IF(F254&gt;Data!$M$10,"World Record","-")</f>
        <v>-</v>
      </c>
    </row>
    <row r="255" spans="1:10" ht="16.5" thickBot="1">
      <c r="A255" s="55">
        <v>252</v>
      </c>
      <c r="B255" s="182">
        <v>151</v>
      </c>
      <c r="C255" s="183">
        <v>273</v>
      </c>
      <c r="D255" s="197" t="s">
        <v>484</v>
      </c>
      <c r="E255" s="184">
        <v>0</v>
      </c>
      <c r="F255" s="184">
        <v>0</v>
      </c>
      <c r="G255" s="184">
        <v>0</v>
      </c>
      <c r="H255" s="184">
        <v>11</v>
      </c>
      <c r="I255" s="31" t="str">
        <f>IF(F255&gt;Data!$K$10,"National Record","-")</f>
        <v>-</v>
      </c>
      <c r="J255" s="31" t="str">
        <f>IF(F255&gt;Data!$M$10,"World Record","-")</f>
        <v>-</v>
      </c>
    </row>
    <row r="256" spans="1:10" ht="16.5" thickBot="1">
      <c r="A256" s="55">
        <v>253</v>
      </c>
      <c r="B256" s="179">
        <v>151</v>
      </c>
      <c r="C256" s="180">
        <v>273</v>
      </c>
      <c r="D256" s="198" t="s">
        <v>424</v>
      </c>
      <c r="E256" s="181">
        <v>0</v>
      </c>
      <c r="F256" s="181">
        <v>0</v>
      </c>
      <c r="G256" s="181">
        <v>0</v>
      </c>
      <c r="H256" s="181">
        <v>11</v>
      </c>
      <c r="I256" s="31" t="str">
        <f>IF(F256&gt;Data!$K$10,"National Record","-")</f>
        <v>-</v>
      </c>
      <c r="J256" s="31" t="str">
        <f>IF(F256&gt;Data!$M$10,"World Record","-")</f>
        <v>-</v>
      </c>
    </row>
    <row r="257" spans="1:10" ht="16.5" thickBot="1">
      <c r="A257" s="55">
        <v>254</v>
      </c>
      <c r="B257" s="182">
        <v>151</v>
      </c>
      <c r="C257" s="183">
        <v>288</v>
      </c>
      <c r="D257" s="197" t="s">
        <v>173</v>
      </c>
      <c r="E257" s="184">
        <v>0</v>
      </c>
      <c r="F257" s="184">
        <v>0</v>
      </c>
      <c r="G257" s="184">
        <v>0</v>
      </c>
      <c r="H257" s="184">
        <v>0</v>
      </c>
      <c r="I257" s="31" t="str">
        <f>IF(F257&gt;Data!$K$10,"National Record","-")</f>
        <v>-</v>
      </c>
      <c r="J257" s="31" t="str">
        <f>IF(F257&gt;Data!$M$10,"World Record","-")</f>
        <v>-</v>
      </c>
    </row>
    <row r="258" spans="1:10" ht="16.5" thickBot="1">
      <c r="A258" s="55">
        <v>255</v>
      </c>
      <c r="B258" s="179">
        <v>151</v>
      </c>
      <c r="C258" s="180">
        <v>178</v>
      </c>
      <c r="D258" s="198" t="s">
        <v>463</v>
      </c>
      <c r="E258" s="181">
        <v>0</v>
      </c>
      <c r="F258" s="181">
        <v>0</v>
      </c>
      <c r="G258" s="181">
        <v>0</v>
      </c>
      <c r="H258" s="181">
        <v>95</v>
      </c>
      <c r="I258" s="31" t="str">
        <f>IF(F258&gt;Data!$K$10,"National Record","-")</f>
        <v>-</v>
      </c>
      <c r="J258" s="31" t="str">
        <f>IF(F258&gt;Data!$M$10,"World Record","-")</f>
        <v>-</v>
      </c>
    </row>
    <row r="259" spans="1:10" ht="16.5" thickBot="1">
      <c r="A259" s="55">
        <v>256</v>
      </c>
      <c r="B259" s="182">
        <v>151</v>
      </c>
      <c r="C259" s="183">
        <v>226</v>
      </c>
      <c r="D259" s="197" t="s">
        <v>317</v>
      </c>
      <c r="E259" s="184">
        <v>0</v>
      </c>
      <c r="F259" s="184">
        <v>0</v>
      </c>
      <c r="G259" s="184">
        <v>0</v>
      </c>
      <c r="H259" s="184">
        <v>42</v>
      </c>
      <c r="I259" s="31" t="str">
        <f>IF(F259&gt;Data!$K$10,"National Record","-")</f>
        <v>-</v>
      </c>
      <c r="J259" s="31" t="str">
        <f>IF(F259&gt;Data!$M$10,"World Record","-")</f>
        <v>-</v>
      </c>
    </row>
    <row r="260" spans="1:10" ht="16.5" thickBot="1">
      <c r="A260" s="55">
        <v>257</v>
      </c>
      <c r="B260" s="179">
        <v>151</v>
      </c>
      <c r="C260" s="180">
        <v>288</v>
      </c>
      <c r="D260" s="198" t="s">
        <v>270</v>
      </c>
      <c r="E260" s="181">
        <v>0</v>
      </c>
      <c r="F260" s="181">
        <v>0</v>
      </c>
      <c r="G260" s="181">
        <v>0</v>
      </c>
      <c r="H260" s="181">
        <v>0</v>
      </c>
      <c r="I260" s="31" t="str">
        <f>IF(F260&gt;Data!$K$10,"National Record","-")</f>
        <v>-</v>
      </c>
      <c r="J260" s="31" t="str">
        <f>IF(F260&gt;Data!$M$10,"World Record","-")</f>
        <v>-</v>
      </c>
    </row>
    <row r="261" spans="1:10" ht="16.5" thickBot="1">
      <c r="A261" s="55">
        <v>258</v>
      </c>
      <c r="B261" s="182">
        <v>151</v>
      </c>
      <c r="C261" s="183">
        <v>273</v>
      </c>
      <c r="D261" s="197" t="s">
        <v>188</v>
      </c>
      <c r="E261" s="184">
        <v>0</v>
      </c>
      <c r="F261" s="184">
        <v>0</v>
      </c>
      <c r="G261" s="184">
        <v>0</v>
      </c>
      <c r="H261" s="184">
        <v>11</v>
      </c>
      <c r="I261" s="31" t="str">
        <f>IF(F261&gt;Data!$K$10,"National Record","-")</f>
        <v>-</v>
      </c>
      <c r="J261" s="31" t="str">
        <f>IF(F261&gt;Data!$M$10,"World Record","-")</f>
        <v>-</v>
      </c>
    </row>
    <row r="262" spans="1:10" ht="16.5" thickBot="1">
      <c r="A262" s="55">
        <v>259</v>
      </c>
      <c r="B262" s="179">
        <v>151</v>
      </c>
      <c r="C262" s="180">
        <v>268</v>
      </c>
      <c r="D262" s="198" t="s">
        <v>187</v>
      </c>
      <c r="E262" s="181">
        <v>0</v>
      </c>
      <c r="F262" s="181">
        <v>0</v>
      </c>
      <c r="G262" s="181">
        <v>0</v>
      </c>
      <c r="H262" s="181">
        <v>20</v>
      </c>
      <c r="I262" s="31" t="str">
        <f>IF(F262&gt;Data!$K$10,"National Record","-")</f>
        <v>-</v>
      </c>
      <c r="J262" s="31" t="str">
        <f>IF(F262&gt;Data!$M$10,"World Record","-")</f>
        <v>-</v>
      </c>
    </row>
    <row r="263" spans="1:10" ht="16.5" thickBot="1">
      <c r="A263" s="55">
        <v>260</v>
      </c>
      <c r="B263" s="182">
        <v>151</v>
      </c>
      <c r="C263" s="183">
        <v>288</v>
      </c>
      <c r="D263" s="197" t="s">
        <v>189</v>
      </c>
      <c r="E263" s="184">
        <v>0</v>
      </c>
      <c r="F263" s="184">
        <v>0</v>
      </c>
      <c r="G263" s="184">
        <v>0</v>
      </c>
      <c r="H263" s="184">
        <v>0</v>
      </c>
      <c r="I263" s="31" t="str">
        <f>IF(F263&gt;Data!$K$10,"National Record","-")</f>
        <v>-</v>
      </c>
      <c r="J263" s="31" t="str">
        <f>IF(F263&gt;Data!$M$10,"World Record","-")</f>
        <v>-</v>
      </c>
    </row>
    <row r="264" spans="1:10" ht="16.5" thickBot="1">
      <c r="A264" s="55">
        <v>261</v>
      </c>
      <c r="B264" s="179">
        <v>151</v>
      </c>
      <c r="C264" s="180">
        <v>288</v>
      </c>
      <c r="D264" s="198" t="s">
        <v>280</v>
      </c>
      <c r="E264" s="181">
        <v>0</v>
      </c>
      <c r="F264" s="181">
        <v>0</v>
      </c>
      <c r="G264" s="181">
        <v>0</v>
      </c>
      <c r="H264" s="181">
        <v>0</v>
      </c>
      <c r="I264" s="31" t="str">
        <f>IF(F264&gt;Data!$K$10,"National Record","-")</f>
        <v>-</v>
      </c>
      <c r="J264" s="31" t="str">
        <f>IF(F264&gt;Data!$M$10,"World Record","-")</f>
        <v>-</v>
      </c>
    </row>
    <row r="265" spans="1:10" ht="16.5" thickBot="1">
      <c r="A265" s="55">
        <v>262</v>
      </c>
      <c r="B265" s="182">
        <v>151</v>
      </c>
      <c r="C265" s="183">
        <v>288</v>
      </c>
      <c r="D265" s="197" t="s">
        <v>350</v>
      </c>
      <c r="E265" s="184">
        <v>0</v>
      </c>
      <c r="F265" s="184">
        <v>0</v>
      </c>
      <c r="G265" s="184">
        <v>0</v>
      </c>
      <c r="H265" s="184">
        <v>0</v>
      </c>
      <c r="I265" s="31" t="str">
        <f>IF(F265&gt;Data!$K$10,"National Record","-")</f>
        <v>-</v>
      </c>
      <c r="J265" s="31" t="str">
        <f>IF(F265&gt;Data!$M$10,"World Record","-")</f>
        <v>-</v>
      </c>
    </row>
    <row r="266" spans="1:10" ht="16.5" thickBot="1">
      <c r="A266" s="55">
        <v>263</v>
      </c>
      <c r="B266" s="179">
        <v>151</v>
      </c>
      <c r="C266" s="180">
        <v>118</v>
      </c>
      <c r="D266" s="198" t="s">
        <v>238</v>
      </c>
      <c r="E266" s="181">
        <v>0</v>
      </c>
      <c r="F266" s="181">
        <v>0</v>
      </c>
      <c r="G266" s="181">
        <v>0</v>
      </c>
      <c r="H266" s="181">
        <v>177</v>
      </c>
      <c r="I266" s="31" t="str">
        <f>IF(F266&gt;Data!$K$10,"National Record","-")</f>
        <v>-</v>
      </c>
      <c r="J266" s="31" t="str">
        <f>IF(F266&gt;Data!$M$10,"World Record","-")</f>
        <v>-</v>
      </c>
    </row>
    <row r="267" spans="1:10" ht="16.5" thickBot="1">
      <c r="A267" s="55">
        <v>264</v>
      </c>
      <c r="B267" s="182">
        <v>151</v>
      </c>
      <c r="C267" s="183">
        <v>213</v>
      </c>
      <c r="D267" s="197" t="s">
        <v>167</v>
      </c>
      <c r="E267" s="184">
        <v>0</v>
      </c>
      <c r="F267" s="184">
        <v>0</v>
      </c>
      <c r="G267" s="184">
        <v>0</v>
      </c>
      <c r="H267" s="184">
        <v>55</v>
      </c>
      <c r="I267" s="31" t="str">
        <f>IF(F267&gt;Data!$K$10,"National Record","-")</f>
        <v>-</v>
      </c>
      <c r="J267" s="31" t="str">
        <f>IF(F267&gt;Data!$M$10,"World Record","-")</f>
        <v>-</v>
      </c>
    </row>
    <row r="268" spans="1:10" ht="16.5" thickBot="1">
      <c r="A268" s="55">
        <v>265</v>
      </c>
      <c r="B268" s="179">
        <v>151</v>
      </c>
      <c r="C268" s="180">
        <v>250</v>
      </c>
      <c r="D268" s="198" t="s">
        <v>432</v>
      </c>
      <c r="E268" s="181">
        <v>0</v>
      </c>
      <c r="F268" s="181">
        <v>0</v>
      </c>
      <c r="G268" s="181">
        <v>0</v>
      </c>
      <c r="H268" s="181">
        <v>27</v>
      </c>
      <c r="I268" s="31" t="str">
        <f>IF(F268&gt;Data!$K$10,"National Record","-")</f>
        <v>-</v>
      </c>
      <c r="J268" s="31" t="str">
        <f>IF(F268&gt;Data!$M$10,"World Record","-")</f>
        <v>-</v>
      </c>
    </row>
    <row r="269" spans="1:10" ht="16.5" thickBot="1">
      <c r="A269" s="55">
        <v>266</v>
      </c>
      <c r="B269" s="182">
        <v>151</v>
      </c>
      <c r="C269" s="183">
        <v>225</v>
      </c>
      <c r="D269" s="197" t="s">
        <v>439</v>
      </c>
      <c r="E269" s="184">
        <v>0</v>
      </c>
      <c r="F269" s="184">
        <v>0</v>
      </c>
      <c r="G269" s="184">
        <v>0</v>
      </c>
      <c r="H269" s="184">
        <v>44</v>
      </c>
      <c r="I269" s="31" t="str">
        <f>IF(F269&gt;Data!$K$10,"National Record","-")</f>
        <v>-</v>
      </c>
      <c r="J269" s="31" t="str">
        <f>IF(F269&gt;Data!$M$10,"World Record","-")</f>
        <v>-</v>
      </c>
    </row>
    <row r="270" spans="1:10" ht="16.5" thickBot="1">
      <c r="A270" s="55">
        <v>267</v>
      </c>
      <c r="B270" s="179">
        <v>151</v>
      </c>
      <c r="C270" s="180">
        <v>246</v>
      </c>
      <c r="D270" s="198" t="s">
        <v>164</v>
      </c>
      <c r="E270" s="181">
        <v>0</v>
      </c>
      <c r="F270" s="181">
        <v>0</v>
      </c>
      <c r="G270" s="181">
        <v>0</v>
      </c>
      <c r="H270" s="181">
        <v>30</v>
      </c>
      <c r="I270" s="31" t="str">
        <f>IF(F270&gt;Data!$K$10,"National Record","-")</f>
        <v>-</v>
      </c>
      <c r="J270" s="31" t="str">
        <f>IF(F270&gt;Data!$M$10,"World Record","-")</f>
        <v>-</v>
      </c>
    </row>
    <row r="271" spans="1:10" ht="16.5" thickBot="1">
      <c r="A271" s="55">
        <v>268</v>
      </c>
      <c r="B271" s="182">
        <v>151</v>
      </c>
      <c r="C271" s="183">
        <v>288</v>
      </c>
      <c r="D271" s="197" t="s">
        <v>177</v>
      </c>
      <c r="E271" s="184">
        <v>0</v>
      </c>
      <c r="F271" s="184">
        <v>0</v>
      </c>
      <c r="G271" s="184">
        <v>0</v>
      </c>
      <c r="H271" s="184">
        <v>0</v>
      </c>
      <c r="I271" s="31" t="str">
        <f>IF(F271&gt;Data!$K$10,"National Record","-")</f>
        <v>-</v>
      </c>
      <c r="J271" s="31" t="str">
        <f>IF(F271&gt;Data!$M$10,"World Record","-")</f>
        <v>-</v>
      </c>
    </row>
    <row r="272" spans="1:10" ht="16.5" thickBot="1">
      <c r="A272" s="55">
        <v>269</v>
      </c>
      <c r="B272" s="179">
        <v>151</v>
      </c>
      <c r="C272" s="180">
        <v>195</v>
      </c>
      <c r="D272" s="198" t="s">
        <v>303</v>
      </c>
      <c r="E272" s="181">
        <v>0</v>
      </c>
      <c r="F272" s="181">
        <v>0</v>
      </c>
      <c r="G272" s="181">
        <v>0</v>
      </c>
      <c r="H272" s="181">
        <v>73</v>
      </c>
      <c r="I272" s="31" t="str">
        <f>IF(F272&gt;Data!$K$10,"National Record","-")</f>
        <v>-</v>
      </c>
      <c r="J272" s="31" t="str">
        <f>IF(F272&gt;Data!$M$10,"World Record","-")</f>
        <v>-</v>
      </c>
    </row>
    <row r="273" spans="1:10" ht="16.5" thickBot="1">
      <c r="A273" s="55">
        <v>270</v>
      </c>
      <c r="B273" s="182">
        <v>151</v>
      </c>
      <c r="C273" s="183">
        <v>198</v>
      </c>
      <c r="D273" s="197" t="s">
        <v>211</v>
      </c>
      <c r="E273" s="184">
        <v>0</v>
      </c>
      <c r="F273" s="184">
        <v>0</v>
      </c>
      <c r="G273" s="184">
        <v>0</v>
      </c>
      <c r="H273" s="184">
        <v>68</v>
      </c>
      <c r="I273" s="31" t="str">
        <f>IF(F273&gt;Data!$K$10,"National Record","-")</f>
        <v>-</v>
      </c>
      <c r="J273" s="31" t="str">
        <f>IF(F273&gt;Data!$M$10,"World Record","-")</f>
        <v>-</v>
      </c>
    </row>
    <row r="274" spans="1:10" ht="16.5" thickBot="1">
      <c r="A274" s="55">
        <v>271</v>
      </c>
      <c r="B274" s="179">
        <v>151</v>
      </c>
      <c r="C274" s="180">
        <v>288</v>
      </c>
      <c r="D274" s="198" t="s">
        <v>345</v>
      </c>
      <c r="E274" s="181">
        <v>0</v>
      </c>
      <c r="F274" s="181">
        <v>0</v>
      </c>
      <c r="G274" s="181">
        <v>0</v>
      </c>
      <c r="H274" s="181">
        <v>0</v>
      </c>
      <c r="I274" s="31" t="str">
        <f>IF(F274&gt;Data!$K$10,"National Record","-")</f>
        <v>-</v>
      </c>
      <c r="J274" s="31" t="str">
        <f>IF(F274&gt;Data!$M$10,"World Record","-")</f>
        <v>-</v>
      </c>
    </row>
    <row r="275" spans="1:10" ht="16.5" thickBot="1">
      <c r="A275" s="55">
        <v>272</v>
      </c>
      <c r="B275" s="182">
        <v>151</v>
      </c>
      <c r="C275" s="183">
        <v>193</v>
      </c>
      <c r="D275" s="197" t="s">
        <v>389</v>
      </c>
      <c r="E275" s="184">
        <v>0</v>
      </c>
      <c r="F275" s="184">
        <v>0</v>
      </c>
      <c r="G275" s="184">
        <v>0</v>
      </c>
      <c r="H275" s="184">
        <v>75</v>
      </c>
      <c r="I275" s="31" t="str">
        <f>IF(F275&gt;Data!$K$10,"National Record","-")</f>
        <v>-</v>
      </c>
      <c r="J275" s="31" t="str">
        <f>IF(F275&gt;Data!$M$10,"World Record","-")</f>
        <v>-</v>
      </c>
    </row>
    <row r="276" spans="1:10" ht="16.5" thickBot="1">
      <c r="A276" s="55">
        <v>273</v>
      </c>
      <c r="B276" s="179">
        <v>151</v>
      </c>
      <c r="C276" s="180">
        <v>288</v>
      </c>
      <c r="D276" s="198" t="s">
        <v>271</v>
      </c>
      <c r="E276" s="181">
        <v>0</v>
      </c>
      <c r="F276" s="181">
        <v>0</v>
      </c>
      <c r="G276" s="181">
        <v>0</v>
      </c>
      <c r="H276" s="181">
        <v>0</v>
      </c>
      <c r="I276" s="31" t="str">
        <f>IF(F276&gt;Data!$K$10,"National Record","-")</f>
        <v>-</v>
      </c>
      <c r="J276" s="31" t="str">
        <f>IF(F276&gt;Data!$M$10,"World Record","-")</f>
        <v>-</v>
      </c>
    </row>
    <row r="277" spans="1:10" ht="16.5" thickBot="1">
      <c r="A277" s="55">
        <v>274</v>
      </c>
      <c r="B277" s="182">
        <v>151</v>
      </c>
      <c r="C277" s="183">
        <v>288</v>
      </c>
      <c r="D277" s="197" t="s">
        <v>387</v>
      </c>
      <c r="E277" s="184">
        <v>0</v>
      </c>
      <c r="F277" s="184">
        <v>0</v>
      </c>
      <c r="G277" s="184">
        <v>0</v>
      </c>
      <c r="H277" s="184">
        <v>0</v>
      </c>
      <c r="I277" s="31" t="str">
        <f>IF(F277&gt;Data!$K$10,"National Record","-")</f>
        <v>-</v>
      </c>
      <c r="J277" s="31" t="str">
        <f>IF(F277&gt;Data!$M$10,"World Record","-")</f>
        <v>-</v>
      </c>
    </row>
    <row r="278" spans="1:10" ht="16.5" thickBot="1">
      <c r="A278" s="55">
        <v>275</v>
      </c>
      <c r="B278" s="179">
        <v>151</v>
      </c>
      <c r="C278" s="180">
        <v>288</v>
      </c>
      <c r="D278" s="198" t="s">
        <v>304</v>
      </c>
      <c r="E278" s="181">
        <v>0</v>
      </c>
      <c r="F278" s="181">
        <v>0</v>
      </c>
      <c r="G278" s="181">
        <v>0</v>
      </c>
      <c r="H278" s="181">
        <v>0</v>
      </c>
      <c r="I278" s="31" t="str">
        <f>IF(F278&gt;Data!$K$10,"National Record","-")</f>
        <v>-</v>
      </c>
      <c r="J278" s="31" t="str">
        <f>IF(F278&gt;Data!$M$10,"World Record","-")</f>
        <v>-</v>
      </c>
    </row>
    <row r="279" spans="1:10" ht="16.5" thickBot="1">
      <c r="A279" s="55">
        <v>276</v>
      </c>
      <c r="B279" s="182">
        <v>151</v>
      </c>
      <c r="C279" s="183">
        <v>288</v>
      </c>
      <c r="D279" s="197" t="s">
        <v>284</v>
      </c>
      <c r="E279" s="184">
        <v>0</v>
      </c>
      <c r="F279" s="184">
        <v>0</v>
      </c>
      <c r="G279" s="184">
        <v>0</v>
      </c>
      <c r="H279" s="184">
        <v>0</v>
      </c>
      <c r="I279" s="31" t="str">
        <f>IF(F279&gt;Data!$K$10,"National Record","-")</f>
        <v>-</v>
      </c>
      <c r="J279" s="31" t="str">
        <f>IF(F279&gt;Data!$M$10,"World Record","-")</f>
        <v>-</v>
      </c>
    </row>
    <row r="280" spans="1:10" ht="16.5" thickBot="1">
      <c r="A280" s="55">
        <v>277</v>
      </c>
      <c r="B280" s="179">
        <v>151</v>
      </c>
      <c r="C280" s="180">
        <v>217</v>
      </c>
      <c r="D280" s="198" t="s">
        <v>364</v>
      </c>
      <c r="E280" s="181">
        <v>0</v>
      </c>
      <c r="F280" s="181">
        <v>0</v>
      </c>
      <c r="G280" s="181">
        <v>0</v>
      </c>
      <c r="H280" s="181">
        <v>51</v>
      </c>
      <c r="I280" s="31" t="str">
        <f>IF(F280&gt;Data!$K$10,"National Record","-")</f>
        <v>-</v>
      </c>
      <c r="J280" s="31" t="str">
        <f>IF(F280&gt;Data!$M$10,"World Record","-")</f>
        <v>-</v>
      </c>
    </row>
    <row r="281" spans="1:10" ht="16.5" thickBot="1">
      <c r="A281" s="55">
        <v>278</v>
      </c>
      <c r="B281" s="182">
        <v>151</v>
      </c>
      <c r="C281" s="183">
        <v>172</v>
      </c>
      <c r="D281" s="197" t="s">
        <v>462</v>
      </c>
      <c r="E281" s="184">
        <v>0</v>
      </c>
      <c r="F281" s="184">
        <v>0</v>
      </c>
      <c r="G281" s="184">
        <v>0</v>
      </c>
      <c r="H281" s="184">
        <v>105</v>
      </c>
      <c r="I281" s="31" t="str">
        <f>IF(F281&gt;Data!$K$10,"National Record","-")</f>
        <v>-</v>
      </c>
      <c r="J281" s="31" t="str">
        <f>IF(F281&gt;Data!$M$10,"World Record","-")</f>
        <v>-</v>
      </c>
    </row>
    <row r="282" spans="1:10" ht="16.5" thickBot="1">
      <c r="A282" s="55">
        <v>279</v>
      </c>
      <c r="B282" s="179">
        <v>151</v>
      </c>
      <c r="C282" s="180">
        <v>288</v>
      </c>
      <c r="D282" s="198" t="s">
        <v>342</v>
      </c>
      <c r="E282" s="181">
        <v>0</v>
      </c>
      <c r="F282" s="181">
        <v>0</v>
      </c>
      <c r="G282" s="181">
        <v>0</v>
      </c>
      <c r="H282" s="181">
        <v>0</v>
      </c>
      <c r="I282" s="31" t="str">
        <f>IF(F282&gt;Data!$K$10,"National Record","-")</f>
        <v>-</v>
      </c>
      <c r="J282" s="31" t="str">
        <f>IF(F282&gt;Data!$M$10,"World Record","-")</f>
        <v>-</v>
      </c>
    </row>
    <row r="283" spans="1:10" ht="16.5" thickBot="1">
      <c r="A283" s="55">
        <v>280</v>
      </c>
      <c r="B283" s="182">
        <v>151</v>
      </c>
      <c r="C283" s="183">
        <v>288</v>
      </c>
      <c r="D283" s="197" t="s">
        <v>470</v>
      </c>
      <c r="E283" s="184">
        <v>0</v>
      </c>
      <c r="F283" s="184">
        <v>0</v>
      </c>
      <c r="G283" s="184">
        <v>0</v>
      </c>
      <c r="H283" s="184">
        <v>0</v>
      </c>
      <c r="I283" s="31" t="str">
        <f>IF(F283&gt;Data!$K$10,"National Record","-")</f>
        <v>-</v>
      </c>
      <c r="J283" s="31" t="str">
        <f>IF(F283&gt;Data!$M$10,"World Record","-")</f>
        <v>-</v>
      </c>
    </row>
    <row r="284" spans="1:10" ht="16.5" thickBot="1">
      <c r="A284" s="55">
        <v>281</v>
      </c>
      <c r="B284" s="179">
        <v>151</v>
      </c>
      <c r="C284" s="180">
        <v>142</v>
      </c>
      <c r="D284" s="198" t="s">
        <v>468</v>
      </c>
      <c r="E284" s="181">
        <v>0</v>
      </c>
      <c r="F284" s="181">
        <v>0</v>
      </c>
      <c r="G284" s="181">
        <v>0</v>
      </c>
      <c r="H284" s="181">
        <v>145</v>
      </c>
      <c r="I284" s="31" t="str">
        <f>IF(F284&gt;Data!$K$10,"National Record","-")</f>
        <v>-</v>
      </c>
      <c r="J284" s="31" t="str">
        <f>IF(F284&gt;Data!$M$10,"World Record","-")</f>
        <v>-</v>
      </c>
    </row>
    <row r="285" spans="1:10" ht="16.5" thickBot="1">
      <c r="A285" s="55">
        <v>282</v>
      </c>
      <c r="B285" s="182">
        <v>151</v>
      </c>
      <c r="C285" s="183">
        <v>128</v>
      </c>
      <c r="D285" s="197" t="s">
        <v>409</v>
      </c>
      <c r="E285" s="184">
        <v>0</v>
      </c>
      <c r="F285" s="184">
        <v>0</v>
      </c>
      <c r="G285" s="184">
        <v>0</v>
      </c>
      <c r="H285" s="184">
        <v>163</v>
      </c>
      <c r="I285" s="31" t="str">
        <f>IF(F285&gt;Data!$K$10,"National Record","-")</f>
        <v>-</v>
      </c>
      <c r="J285" s="31" t="str">
        <f>IF(F285&gt;Data!$M$10,"World Record","-")</f>
        <v>-</v>
      </c>
    </row>
    <row r="286" spans="1:10" ht="16.5" thickBot="1">
      <c r="A286" s="55">
        <v>283</v>
      </c>
      <c r="B286" s="179">
        <v>151</v>
      </c>
      <c r="C286" s="180">
        <v>250</v>
      </c>
      <c r="D286" s="198" t="s">
        <v>475</v>
      </c>
      <c r="E286" s="181">
        <v>0</v>
      </c>
      <c r="F286" s="181">
        <v>0</v>
      </c>
      <c r="G286" s="181">
        <v>0</v>
      </c>
      <c r="H286" s="181">
        <v>27</v>
      </c>
      <c r="I286" s="31" t="str">
        <f>IF(F286&gt;Data!$K$10,"National Record","-")</f>
        <v>-</v>
      </c>
      <c r="J286" s="31" t="str">
        <f>IF(F286&gt;Data!$M$10,"World Record","-")</f>
        <v>-</v>
      </c>
    </row>
    <row r="287" spans="1:10" ht="16.5" thickBot="1">
      <c r="A287" s="55">
        <v>284</v>
      </c>
      <c r="B287" s="182">
        <v>151</v>
      </c>
      <c r="C287" s="183">
        <v>187</v>
      </c>
      <c r="D287" s="197" t="s">
        <v>445</v>
      </c>
      <c r="E287" s="184">
        <v>0</v>
      </c>
      <c r="F287" s="184">
        <v>0</v>
      </c>
      <c r="G287" s="184">
        <v>0</v>
      </c>
      <c r="H287" s="184">
        <v>82</v>
      </c>
      <c r="I287" s="31" t="str">
        <f>IF(F287&gt;Data!$K$10,"National Record","-")</f>
        <v>-</v>
      </c>
      <c r="J287" s="31" t="str">
        <f>IF(F287&gt;Data!$M$10,"World Record","-")</f>
        <v>-</v>
      </c>
    </row>
    <row r="288" spans="1:10" ht="16.5" thickBot="1">
      <c r="A288" s="55">
        <v>285</v>
      </c>
      <c r="B288" s="179">
        <v>151</v>
      </c>
      <c r="C288" s="180">
        <v>288</v>
      </c>
      <c r="D288" s="198" t="s">
        <v>313</v>
      </c>
      <c r="E288" s="181">
        <v>0</v>
      </c>
      <c r="F288" s="181">
        <v>0</v>
      </c>
      <c r="G288" s="181">
        <v>0</v>
      </c>
      <c r="H288" s="181">
        <v>0</v>
      </c>
      <c r="I288" s="31" t="str">
        <f>IF(F288&gt;Data!$K$10,"National Record","-")</f>
        <v>-</v>
      </c>
      <c r="J288" s="31" t="str">
        <f>IF(F288&gt;Data!$M$10,"World Record","-")</f>
        <v>-</v>
      </c>
    </row>
    <row r="289" spans="1:10" ht="16.5" thickBot="1">
      <c r="A289" s="55">
        <v>286</v>
      </c>
      <c r="B289" s="182">
        <v>151</v>
      </c>
      <c r="C289" s="183">
        <v>271</v>
      </c>
      <c r="D289" s="197" t="s">
        <v>441</v>
      </c>
      <c r="E289" s="184">
        <v>0</v>
      </c>
      <c r="F289" s="184">
        <v>0</v>
      </c>
      <c r="G289" s="184">
        <v>0</v>
      </c>
      <c r="H289" s="184">
        <v>18</v>
      </c>
      <c r="I289" s="31" t="str">
        <f>IF(F289&gt;Data!$K$10,"National Record","-")</f>
        <v>-</v>
      </c>
      <c r="J289" s="31" t="str">
        <f>IF(F289&gt;Data!$M$10,"World Record","-")</f>
        <v>-</v>
      </c>
    </row>
    <row r="290" spans="1:10" ht="16.5" thickBot="1">
      <c r="A290" s="55">
        <v>287</v>
      </c>
      <c r="B290" s="179">
        <v>151</v>
      </c>
      <c r="C290" s="180">
        <v>231</v>
      </c>
      <c r="D290" s="198" t="s">
        <v>307</v>
      </c>
      <c r="E290" s="181">
        <v>0</v>
      </c>
      <c r="F290" s="181">
        <v>0</v>
      </c>
      <c r="G290" s="181">
        <v>0</v>
      </c>
      <c r="H290" s="181">
        <v>41</v>
      </c>
      <c r="I290" s="31" t="str">
        <f>IF(F290&gt;Data!$K$10,"National Record","-")</f>
        <v>-</v>
      </c>
      <c r="J290" s="31" t="str">
        <f>IF(F290&gt;Data!$M$10,"World Record","-")</f>
        <v>-</v>
      </c>
    </row>
    <row r="291" spans="1:10" ht="16.5" thickBot="1">
      <c r="A291" s="55">
        <v>288</v>
      </c>
      <c r="B291" s="182">
        <v>151</v>
      </c>
      <c r="C291" s="183">
        <v>213</v>
      </c>
      <c r="D291" s="197" t="s">
        <v>201</v>
      </c>
      <c r="E291" s="184">
        <v>0</v>
      </c>
      <c r="F291" s="184">
        <v>0</v>
      </c>
      <c r="G291" s="184">
        <v>0</v>
      </c>
      <c r="H291" s="184">
        <v>55</v>
      </c>
      <c r="I291" s="31" t="str">
        <f>IF(F291&gt;Data!$K$10,"National Record","-")</f>
        <v>-</v>
      </c>
      <c r="J291" s="31" t="str">
        <f>IF(F291&gt;Data!$M$10,"World Record","-")</f>
        <v>-</v>
      </c>
    </row>
    <row r="292" spans="1:10" ht="16.5" thickBot="1">
      <c r="A292" s="55">
        <v>289</v>
      </c>
      <c r="B292" s="179">
        <v>151</v>
      </c>
      <c r="C292" s="180">
        <v>201</v>
      </c>
      <c r="D292" s="198" t="s">
        <v>455</v>
      </c>
      <c r="E292" s="181">
        <v>0</v>
      </c>
      <c r="F292" s="181">
        <v>0</v>
      </c>
      <c r="G292" s="181">
        <v>0</v>
      </c>
      <c r="H292" s="181">
        <v>66</v>
      </c>
      <c r="I292" s="31" t="str">
        <f>IF(F292&gt;Data!$K$10,"National Record","-")</f>
        <v>-</v>
      </c>
      <c r="J292" s="31" t="str">
        <f>IF(F292&gt;Data!$M$10,"World Record","-")</f>
        <v>-</v>
      </c>
    </row>
    <row r="293" spans="1:10" ht="16.5" thickBot="1">
      <c r="A293" s="55">
        <v>290</v>
      </c>
      <c r="B293" s="182">
        <v>151</v>
      </c>
      <c r="C293" s="183">
        <v>288</v>
      </c>
      <c r="D293" s="197" t="s">
        <v>298</v>
      </c>
      <c r="E293" s="184">
        <v>0</v>
      </c>
      <c r="F293" s="184">
        <v>0</v>
      </c>
      <c r="G293" s="184">
        <v>0</v>
      </c>
      <c r="H293" s="184">
        <v>0</v>
      </c>
      <c r="I293" s="31" t="str">
        <f>IF(F293&gt;Data!$K$10,"National Record","-")</f>
        <v>-</v>
      </c>
      <c r="J293" s="31" t="str">
        <f>IF(F293&gt;Data!$M$10,"World Record","-")</f>
        <v>-</v>
      </c>
    </row>
    <row r="294" spans="1:10" ht="16.5" thickBot="1">
      <c r="A294" s="55">
        <v>291</v>
      </c>
      <c r="B294" s="179">
        <v>151</v>
      </c>
      <c r="C294" s="180">
        <v>288</v>
      </c>
      <c r="D294" s="198" t="s">
        <v>176</v>
      </c>
      <c r="E294" s="181">
        <v>0</v>
      </c>
      <c r="F294" s="181">
        <v>0</v>
      </c>
      <c r="G294" s="181">
        <v>0</v>
      </c>
      <c r="H294" s="181">
        <v>0</v>
      </c>
      <c r="I294" s="31" t="str">
        <f>IF(F294&gt;Data!$K$10,"National Record","-")</f>
        <v>-</v>
      </c>
      <c r="J294" s="31" t="str">
        <f>IF(F294&gt;Data!$M$10,"World Record","-")</f>
        <v>-</v>
      </c>
    </row>
    <row r="295" spans="1:10" ht="16.5" thickBot="1">
      <c r="A295" s="55">
        <v>292</v>
      </c>
      <c r="B295" s="182">
        <v>151</v>
      </c>
      <c r="C295" s="183">
        <v>273</v>
      </c>
      <c r="D295" s="197" t="s">
        <v>423</v>
      </c>
      <c r="E295" s="184">
        <v>0</v>
      </c>
      <c r="F295" s="184">
        <v>0</v>
      </c>
      <c r="G295" s="184">
        <v>0</v>
      </c>
      <c r="H295" s="184">
        <v>11</v>
      </c>
      <c r="I295" s="31" t="str">
        <f>IF(F295&gt;Data!$K$10,"National Record","-")</f>
        <v>-</v>
      </c>
      <c r="J295" s="31" t="str">
        <f>IF(F295&gt;Data!$M$10,"World Record","-")</f>
        <v>-</v>
      </c>
    </row>
    <row r="296" spans="1:10" ht="16.5" thickBot="1">
      <c r="A296" s="55">
        <v>293</v>
      </c>
      <c r="B296" s="179">
        <v>151</v>
      </c>
      <c r="C296" s="180">
        <v>71</v>
      </c>
      <c r="D296" s="198" t="s">
        <v>406</v>
      </c>
      <c r="E296" s="181">
        <v>0</v>
      </c>
      <c r="F296" s="181">
        <v>0</v>
      </c>
      <c r="G296" s="181">
        <v>0</v>
      </c>
      <c r="H296" s="181">
        <v>296</v>
      </c>
      <c r="I296" s="31" t="str">
        <f>IF(F296&gt;Data!$K$10,"National Record","-")</f>
        <v>-</v>
      </c>
      <c r="J296" s="31" t="str">
        <f>IF(F296&gt;Data!$M$10,"World Record","-")</f>
        <v>-</v>
      </c>
    </row>
    <row r="297" spans="1:10" ht="16.5" thickBot="1">
      <c r="A297" s="55">
        <v>294</v>
      </c>
      <c r="B297" s="182">
        <v>151</v>
      </c>
      <c r="C297" s="183">
        <v>180</v>
      </c>
      <c r="D297" s="197" t="s">
        <v>255</v>
      </c>
      <c r="E297" s="184">
        <v>0</v>
      </c>
      <c r="F297" s="184">
        <v>0</v>
      </c>
      <c r="G297" s="184">
        <v>0</v>
      </c>
      <c r="H297" s="184">
        <v>92</v>
      </c>
      <c r="I297" s="31" t="str">
        <f>IF(F297&gt;Data!$K$10,"National Record","-")</f>
        <v>-</v>
      </c>
      <c r="J297" s="31" t="str">
        <f>IF(F297&gt;Data!$M$10,"World Record","-")</f>
        <v>-</v>
      </c>
    </row>
    <row r="298" spans="1:10" ht="16.5" thickBot="1">
      <c r="A298" s="55">
        <v>295</v>
      </c>
      <c r="B298" s="179">
        <v>151</v>
      </c>
      <c r="C298" s="180">
        <v>245</v>
      </c>
      <c r="D298" s="198" t="s">
        <v>182</v>
      </c>
      <c r="E298" s="181">
        <v>0</v>
      </c>
      <c r="F298" s="181">
        <v>0</v>
      </c>
      <c r="G298" s="181">
        <v>0</v>
      </c>
      <c r="H298" s="181">
        <v>31</v>
      </c>
      <c r="I298" s="31" t="str">
        <f>IF(F298&gt;Data!$K$10,"National Record","-")</f>
        <v>-</v>
      </c>
      <c r="J298" s="31" t="str">
        <f>IF(F298&gt;Data!$M$10,"World Record","-")</f>
        <v>-</v>
      </c>
    </row>
    <row r="299" spans="1:10" ht="16.5" thickBot="1">
      <c r="A299" s="55">
        <v>296</v>
      </c>
      <c r="B299" s="182">
        <v>151</v>
      </c>
      <c r="C299" s="183">
        <v>288</v>
      </c>
      <c r="D299" s="197" t="s">
        <v>262</v>
      </c>
      <c r="E299" s="184">
        <v>0</v>
      </c>
      <c r="F299" s="184">
        <v>0</v>
      </c>
      <c r="G299" s="184">
        <v>0</v>
      </c>
      <c r="H299" s="184">
        <v>0</v>
      </c>
      <c r="I299" s="31" t="str">
        <f>IF(F299&gt;Data!$K$10,"National Record","-")</f>
        <v>-</v>
      </c>
      <c r="J299" s="31" t="str">
        <f>IF(F299&gt;Data!$M$10,"World Record","-")</f>
        <v>-</v>
      </c>
    </row>
    <row r="300" spans="1:10" ht="16.5" thickBot="1">
      <c r="A300" s="55">
        <v>297</v>
      </c>
      <c r="B300" s="179">
        <v>151</v>
      </c>
      <c r="C300" s="180">
        <v>137</v>
      </c>
      <c r="D300" s="198" t="s">
        <v>248</v>
      </c>
      <c r="E300" s="181">
        <v>0</v>
      </c>
      <c r="F300" s="181">
        <v>0</v>
      </c>
      <c r="G300" s="181">
        <v>0</v>
      </c>
      <c r="H300" s="181">
        <v>151</v>
      </c>
      <c r="I300" s="31" t="str">
        <f>IF(F300&gt;Data!$K$10,"National Record","-")</f>
        <v>-</v>
      </c>
      <c r="J300" s="31" t="str">
        <f>IF(F300&gt;Data!$M$10,"World Record","-")</f>
        <v>-</v>
      </c>
    </row>
    <row r="301" spans="1:10" ht="16.5" thickBot="1">
      <c r="A301" s="55">
        <v>298</v>
      </c>
      <c r="B301" s="182">
        <v>151</v>
      </c>
      <c r="C301" s="183">
        <v>110</v>
      </c>
      <c r="D301" s="197" t="s">
        <v>338</v>
      </c>
      <c r="E301" s="184">
        <v>0</v>
      </c>
      <c r="F301" s="184">
        <v>0</v>
      </c>
      <c r="G301" s="184">
        <v>0</v>
      </c>
      <c r="H301" s="184">
        <v>186</v>
      </c>
      <c r="I301" s="31" t="str">
        <f>IF(F301&gt;Data!$K$10,"National Record","-")</f>
        <v>-</v>
      </c>
      <c r="J301" s="31" t="str">
        <f>IF(F301&gt;Data!$M$10,"World Record","-")</f>
        <v>-</v>
      </c>
    </row>
    <row r="302" spans="1:10" ht="16.5" thickBot="1">
      <c r="A302" s="55">
        <v>299</v>
      </c>
      <c r="B302" s="179">
        <v>151</v>
      </c>
      <c r="C302" s="180">
        <v>288</v>
      </c>
      <c r="D302" s="198" t="s">
        <v>265</v>
      </c>
      <c r="E302" s="181">
        <v>0</v>
      </c>
      <c r="F302" s="181">
        <v>0</v>
      </c>
      <c r="G302" s="181">
        <v>0</v>
      </c>
      <c r="H302" s="181">
        <v>0</v>
      </c>
      <c r="I302" s="31" t="str">
        <f>IF(F302&gt;Data!$K$10,"National Record","-")</f>
        <v>-</v>
      </c>
      <c r="J302" s="31" t="str">
        <f>IF(F302&gt;Data!$M$10,"World Record","-")</f>
        <v>-</v>
      </c>
    </row>
    <row r="303" spans="1:10" ht="16.5" thickBot="1">
      <c r="A303" s="55">
        <v>300</v>
      </c>
      <c r="B303" s="182">
        <v>151</v>
      </c>
      <c r="C303" s="183">
        <v>164</v>
      </c>
      <c r="D303" s="197" t="s">
        <v>429</v>
      </c>
      <c r="E303" s="184">
        <v>0</v>
      </c>
      <c r="F303" s="184">
        <v>0</v>
      </c>
      <c r="G303" s="184">
        <v>0</v>
      </c>
      <c r="H303" s="184">
        <v>116</v>
      </c>
      <c r="I303" s="31" t="str">
        <f>IF(F303&gt;Data!$K$10,"National Record","-")</f>
        <v>-</v>
      </c>
      <c r="J303" s="31" t="str">
        <f>IF(F303&gt;Data!$M$10,"World Record","-")</f>
        <v>-</v>
      </c>
    </row>
    <row r="304" spans="1:10" ht="16.5" thickBot="1">
      <c r="A304" s="55">
        <v>301</v>
      </c>
      <c r="B304" s="179">
        <v>151</v>
      </c>
      <c r="C304" s="180">
        <v>86</v>
      </c>
      <c r="D304" s="198" t="s">
        <v>250</v>
      </c>
      <c r="E304" s="181">
        <v>0</v>
      </c>
      <c r="F304" s="181">
        <v>0</v>
      </c>
      <c r="G304" s="181">
        <v>0</v>
      </c>
      <c r="H304" s="181">
        <v>265</v>
      </c>
      <c r="I304" s="31" t="str">
        <f>IF(F304&gt;Data!$K$10,"National Record","-")</f>
        <v>-</v>
      </c>
      <c r="J304" s="31" t="str">
        <f>IF(F304&gt;Data!$M$10,"World Record","-")</f>
        <v>-</v>
      </c>
    </row>
    <row r="305" spans="1:10" ht="16.5" thickBot="1">
      <c r="A305" s="55">
        <v>302</v>
      </c>
      <c r="B305" s="182">
        <v>151</v>
      </c>
      <c r="C305" s="183">
        <v>288</v>
      </c>
      <c r="D305" s="197" t="s">
        <v>221</v>
      </c>
      <c r="E305" s="184">
        <v>0</v>
      </c>
      <c r="F305" s="184">
        <v>0</v>
      </c>
      <c r="G305" s="184">
        <v>0</v>
      </c>
      <c r="H305" s="184">
        <v>0</v>
      </c>
      <c r="I305" s="31" t="str">
        <f>IF(F305&gt;Data!$K$10,"National Record","-")</f>
        <v>-</v>
      </c>
      <c r="J305" s="31" t="str">
        <f>IF(F305&gt;Data!$M$10,"World Record","-")</f>
        <v>-</v>
      </c>
    </row>
    <row r="306" spans="1:10" ht="16.5" thickBot="1">
      <c r="A306" s="55">
        <v>303</v>
      </c>
      <c r="B306" s="179">
        <v>151</v>
      </c>
      <c r="C306" s="180">
        <v>154</v>
      </c>
      <c r="D306" s="198" t="s">
        <v>220</v>
      </c>
      <c r="E306" s="181">
        <v>0</v>
      </c>
      <c r="F306" s="181">
        <v>0</v>
      </c>
      <c r="G306" s="181">
        <v>0</v>
      </c>
      <c r="H306" s="181">
        <v>128</v>
      </c>
      <c r="I306" s="31" t="str">
        <f>IF(F306&gt;Data!$K$10,"National Record","-")</f>
        <v>-</v>
      </c>
      <c r="J306" s="31" t="str">
        <f>IF(F306&gt;Data!$M$10,"World Record","-")</f>
        <v>-</v>
      </c>
    </row>
    <row r="307" spans="1:10" ht="16.5" thickBot="1">
      <c r="A307" s="55">
        <v>304</v>
      </c>
      <c r="B307" s="182">
        <v>151</v>
      </c>
      <c r="C307" s="183">
        <v>160</v>
      </c>
      <c r="D307" s="197" t="s">
        <v>171</v>
      </c>
      <c r="E307" s="184">
        <v>0</v>
      </c>
      <c r="F307" s="184">
        <v>0</v>
      </c>
      <c r="G307" s="184">
        <v>0</v>
      </c>
      <c r="H307" s="184">
        <v>120</v>
      </c>
      <c r="I307" s="31" t="str">
        <f>IF(F307&gt;Data!$K$10,"National Record","-")</f>
        <v>-</v>
      </c>
      <c r="J307" s="31" t="str">
        <f>IF(F307&gt;Data!$M$10,"World Record","-")</f>
        <v>-</v>
      </c>
    </row>
    <row r="308" spans="1:10" ht="16.5" thickBot="1">
      <c r="A308" s="55">
        <v>305</v>
      </c>
      <c r="B308" s="179">
        <v>151</v>
      </c>
      <c r="C308" s="180">
        <v>288</v>
      </c>
      <c r="D308" s="198" t="s">
        <v>279</v>
      </c>
      <c r="E308" s="181">
        <v>0</v>
      </c>
      <c r="F308" s="181">
        <v>0</v>
      </c>
      <c r="G308" s="181">
        <v>0</v>
      </c>
      <c r="H308" s="181">
        <v>0</v>
      </c>
      <c r="I308" s="31" t="str">
        <f>IF(F308&gt;Data!$K$10,"National Record","-")</f>
        <v>-</v>
      </c>
      <c r="J308" s="31" t="str">
        <f>IF(F308&gt;Data!$M$10,"World Record","-")</f>
        <v>-</v>
      </c>
    </row>
    <row r="309" spans="1:10" ht="16.5" thickBot="1">
      <c r="A309" s="55">
        <v>306</v>
      </c>
      <c r="B309" s="182">
        <v>151</v>
      </c>
      <c r="C309" s="183">
        <v>273</v>
      </c>
      <c r="D309" s="197" t="s">
        <v>487</v>
      </c>
      <c r="E309" s="184">
        <v>0</v>
      </c>
      <c r="F309" s="184">
        <v>0</v>
      </c>
      <c r="G309" s="184">
        <v>0</v>
      </c>
      <c r="H309" s="184">
        <v>11</v>
      </c>
      <c r="I309" s="31" t="str">
        <f>IF(F309&gt;Data!$K$10,"National Record","-")</f>
        <v>-</v>
      </c>
      <c r="J309" s="31" t="str">
        <f>IF(F309&gt;Data!$M$10,"World Record","-")</f>
        <v>-</v>
      </c>
    </row>
    <row r="310" spans="1:10" ht="16.5" thickBot="1">
      <c r="A310" s="55">
        <v>307</v>
      </c>
      <c r="B310" s="179">
        <v>151</v>
      </c>
      <c r="C310" s="180">
        <v>239</v>
      </c>
      <c r="D310" s="198" t="s">
        <v>431</v>
      </c>
      <c r="E310" s="181">
        <v>0</v>
      </c>
      <c r="F310" s="181">
        <v>0</v>
      </c>
      <c r="G310" s="181">
        <v>0</v>
      </c>
      <c r="H310" s="181">
        <v>32</v>
      </c>
      <c r="I310" s="31" t="str">
        <f>IF(F310&gt;Data!$K$10,"National Record","-")</f>
        <v>-</v>
      </c>
      <c r="J310" s="31" t="str">
        <f>IF(F310&gt;Data!$M$10,"World Record","-")</f>
        <v>-</v>
      </c>
    </row>
    <row r="311" spans="1:10" ht="16.5" thickBot="1">
      <c r="A311" s="55">
        <v>308</v>
      </c>
      <c r="B311" s="182">
        <v>151</v>
      </c>
      <c r="C311" s="183">
        <v>201</v>
      </c>
      <c r="D311" s="197" t="s">
        <v>165</v>
      </c>
      <c r="E311" s="184">
        <v>0</v>
      </c>
      <c r="F311" s="184">
        <v>0</v>
      </c>
      <c r="G311" s="184">
        <v>0</v>
      </c>
      <c r="H311" s="184">
        <v>66</v>
      </c>
      <c r="I311" s="31" t="str">
        <f>IF(F311&gt;Data!$K$10,"National Record","-")</f>
        <v>-</v>
      </c>
      <c r="J311" s="31" t="str">
        <f>IF(F311&gt;Data!$M$10,"World Record","-")</f>
        <v>-</v>
      </c>
    </row>
    <row r="312" spans="1:10" ht="16.5" thickBot="1">
      <c r="A312" s="55">
        <v>309</v>
      </c>
      <c r="B312" s="179">
        <v>151</v>
      </c>
      <c r="C312" s="180">
        <v>272</v>
      </c>
      <c r="D312" s="198" t="s">
        <v>163</v>
      </c>
      <c r="E312" s="181">
        <v>0</v>
      </c>
      <c r="F312" s="181">
        <v>0</v>
      </c>
      <c r="G312" s="181">
        <v>0</v>
      </c>
      <c r="H312" s="181">
        <v>16</v>
      </c>
      <c r="I312" s="31" t="str">
        <f>IF(F312&gt;Data!$K$10,"National Record","-")</f>
        <v>-</v>
      </c>
      <c r="J312" s="31" t="str">
        <f>IF(F312&gt;Data!$M$10,"World Record","-")</f>
        <v>-</v>
      </c>
    </row>
    <row r="313" spans="1:10" ht="16.5" thickBot="1">
      <c r="A313" s="55">
        <v>310</v>
      </c>
      <c r="B313" s="182">
        <v>151</v>
      </c>
      <c r="C313" s="183">
        <v>173</v>
      </c>
      <c r="D313" s="197" t="s">
        <v>259</v>
      </c>
      <c r="E313" s="184">
        <v>0</v>
      </c>
      <c r="F313" s="184">
        <v>0</v>
      </c>
      <c r="G313" s="184">
        <v>0</v>
      </c>
      <c r="H313" s="184">
        <v>103</v>
      </c>
      <c r="I313" s="31" t="str">
        <f>IF(F313&gt;Data!$K$10,"National Record","-")</f>
        <v>-</v>
      </c>
      <c r="J313" s="31" t="str">
        <f>IF(F313&gt;Data!$M$10,"World Record","-")</f>
        <v>-</v>
      </c>
    </row>
    <row r="314" spans="1:10" ht="16.5" thickBot="1">
      <c r="A314" s="55">
        <v>311</v>
      </c>
      <c r="B314" s="179">
        <v>151</v>
      </c>
      <c r="C314" s="180">
        <v>288</v>
      </c>
      <c r="D314" s="198" t="s">
        <v>486</v>
      </c>
      <c r="E314" s="181">
        <v>0</v>
      </c>
      <c r="F314" s="181">
        <v>0</v>
      </c>
      <c r="G314" s="181">
        <v>0</v>
      </c>
      <c r="H314" s="181">
        <v>0</v>
      </c>
      <c r="I314" s="31" t="str">
        <f>IF(F314&gt;Data!$K$10,"National Record","-")</f>
        <v>-</v>
      </c>
      <c r="J314" s="31" t="str">
        <f>IF(F314&gt;Data!$M$10,"World Record","-")</f>
        <v>-</v>
      </c>
    </row>
    <row r="315" spans="1:10" ht="16.5" thickBot="1">
      <c r="A315" s="55">
        <v>312</v>
      </c>
      <c r="B315" s="182">
        <v>151</v>
      </c>
      <c r="C315" s="183">
        <v>288</v>
      </c>
      <c r="D315" s="197" t="s">
        <v>383</v>
      </c>
      <c r="E315" s="184">
        <v>0</v>
      </c>
      <c r="F315" s="184">
        <v>0</v>
      </c>
      <c r="G315" s="184">
        <v>0</v>
      </c>
      <c r="H315" s="184">
        <v>0</v>
      </c>
      <c r="I315" s="31" t="str">
        <f>IF(F315&gt;Data!$K$10,"National Record","-")</f>
        <v>-</v>
      </c>
      <c r="J315" s="31" t="str">
        <f>IF(F315&gt;Data!$M$10,"World Record","-")</f>
        <v>-</v>
      </c>
    </row>
    <row r="316" spans="1:10" ht="16.5" thickBot="1">
      <c r="A316" s="55">
        <v>313</v>
      </c>
      <c r="B316" s="179">
        <v>151</v>
      </c>
      <c r="C316" s="180">
        <v>180</v>
      </c>
      <c r="D316" s="198" t="s">
        <v>472</v>
      </c>
      <c r="E316" s="181">
        <v>0</v>
      </c>
      <c r="F316" s="181">
        <v>0</v>
      </c>
      <c r="G316" s="181">
        <v>0</v>
      </c>
      <c r="H316" s="181">
        <v>92</v>
      </c>
      <c r="I316" s="31" t="str">
        <f>IF(F316&gt;Data!$K$10,"National Record","-")</f>
        <v>-</v>
      </c>
      <c r="J316" s="31" t="str">
        <f>IF(F316&gt;Data!$M$10,"World Record","-")</f>
        <v>-</v>
      </c>
    </row>
    <row r="317" spans="1:10" ht="16.5" thickBot="1">
      <c r="A317" s="55">
        <v>314</v>
      </c>
      <c r="B317" s="182">
        <v>151</v>
      </c>
      <c r="C317" s="183">
        <v>223</v>
      </c>
      <c r="D317" s="197" t="s">
        <v>469</v>
      </c>
      <c r="E317" s="184">
        <v>0</v>
      </c>
      <c r="F317" s="184">
        <v>0</v>
      </c>
      <c r="G317" s="184">
        <v>0</v>
      </c>
      <c r="H317" s="184">
        <v>46</v>
      </c>
      <c r="I317" s="31" t="str">
        <f>IF(F317&gt;Data!$K$10,"National Record","-")</f>
        <v>-</v>
      </c>
      <c r="J317" s="31" t="str">
        <f>IF(F317&gt;Data!$M$10,"World Record","-")</f>
        <v>-</v>
      </c>
    </row>
    <row r="318" spans="1:10" ht="16.5" thickBot="1">
      <c r="A318" s="55">
        <v>315</v>
      </c>
      <c r="B318" s="179">
        <v>151</v>
      </c>
      <c r="C318" s="180">
        <v>69</v>
      </c>
      <c r="D318" s="198" t="s">
        <v>413</v>
      </c>
      <c r="E318" s="181">
        <v>0</v>
      </c>
      <c r="F318" s="181">
        <v>0</v>
      </c>
      <c r="G318" s="181">
        <v>0</v>
      </c>
      <c r="H318" s="181">
        <v>300</v>
      </c>
      <c r="I318" s="31" t="str">
        <f>IF(F318&gt;Data!$K$10,"National Record","-")</f>
        <v>-</v>
      </c>
      <c r="J318" s="31" t="str">
        <f>IF(F318&gt;Data!$M$10,"World Record","-")</f>
        <v>-</v>
      </c>
    </row>
    <row r="319" spans="1:10" ht="16.5" thickBot="1">
      <c r="A319" s="55">
        <v>316</v>
      </c>
      <c r="B319" s="182">
        <v>151</v>
      </c>
      <c r="C319" s="183">
        <v>60</v>
      </c>
      <c r="D319" s="197" t="s">
        <v>213</v>
      </c>
      <c r="E319" s="184">
        <v>0</v>
      </c>
      <c r="F319" s="184">
        <v>0</v>
      </c>
      <c r="G319" s="184">
        <v>0</v>
      </c>
      <c r="H319" s="184">
        <v>366</v>
      </c>
      <c r="I319" s="31" t="str">
        <f>IF(F319&gt;Data!$K$10,"National Record","-")</f>
        <v>-</v>
      </c>
      <c r="J319" s="31" t="str">
        <f>IF(F319&gt;Data!$M$10,"World Record","-")</f>
        <v>-</v>
      </c>
    </row>
    <row r="320" spans="1:10" ht="16.5" thickBot="1">
      <c r="A320" s="55">
        <v>317</v>
      </c>
      <c r="B320" s="179">
        <v>151</v>
      </c>
      <c r="C320" s="180">
        <v>88</v>
      </c>
      <c r="D320" s="198" t="s">
        <v>341</v>
      </c>
      <c r="E320" s="181">
        <v>0</v>
      </c>
      <c r="F320" s="181">
        <v>0</v>
      </c>
      <c r="G320" s="181">
        <v>0</v>
      </c>
      <c r="H320" s="181">
        <v>250</v>
      </c>
      <c r="I320" s="31" t="str">
        <f>IF(F320&gt;Data!$K$10,"National Record","-")</f>
        <v>-</v>
      </c>
      <c r="J320" s="31" t="str">
        <f>IF(F320&gt;Data!$M$10,"World Record","-")</f>
        <v>-</v>
      </c>
    </row>
    <row r="321" spans="1:10" ht="16.5" thickBot="1">
      <c r="A321" s="55">
        <v>318</v>
      </c>
      <c r="B321" s="182">
        <v>151</v>
      </c>
      <c r="C321" s="183">
        <v>226</v>
      </c>
      <c r="D321" s="197" t="s">
        <v>367</v>
      </c>
      <c r="E321" s="184">
        <v>0</v>
      </c>
      <c r="F321" s="184">
        <v>0</v>
      </c>
      <c r="G321" s="184">
        <v>0</v>
      </c>
      <c r="H321" s="184">
        <v>42</v>
      </c>
      <c r="I321" s="31" t="str">
        <f>IF(F321&gt;Data!$K$10,"National Record","-")</f>
        <v>-</v>
      </c>
      <c r="J321" s="31" t="str">
        <f>IF(F321&gt;Data!$M$10,"World Record","-")</f>
        <v>-</v>
      </c>
    </row>
    <row r="322" spans="1:10" ht="16.5" thickBot="1">
      <c r="A322" s="55">
        <v>319</v>
      </c>
      <c r="B322" s="179">
        <v>151</v>
      </c>
      <c r="C322" s="180">
        <v>273</v>
      </c>
      <c r="D322" s="198" t="s">
        <v>425</v>
      </c>
      <c r="E322" s="181">
        <v>0</v>
      </c>
      <c r="F322" s="181">
        <v>0</v>
      </c>
      <c r="G322" s="181">
        <v>0</v>
      </c>
      <c r="H322" s="181">
        <v>11</v>
      </c>
      <c r="I322" s="31" t="str">
        <f>IF(F322&gt;Data!$K$10,"National Record","-")</f>
        <v>-</v>
      </c>
      <c r="J322" s="31" t="str">
        <f>IF(F322&gt;Data!$M$10,"World Record","-")</f>
        <v>-</v>
      </c>
    </row>
    <row r="323" spans="1:10" ht="16.5" thickBot="1">
      <c r="A323" s="55">
        <v>320</v>
      </c>
      <c r="B323" s="182">
        <v>151</v>
      </c>
      <c r="C323" s="183">
        <v>255</v>
      </c>
      <c r="D323" s="197" t="s">
        <v>216</v>
      </c>
      <c r="E323" s="184">
        <v>0</v>
      </c>
      <c r="F323" s="184">
        <v>0</v>
      </c>
      <c r="G323" s="184">
        <v>0</v>
      </c>
      <c r="H323" s="184">
        <v>21</v>
      </c>
      <c r="I323" s="31" t="str">
        <f>IF(F323&gt;Data!$K$10,"National Record","-")</f>
        <v>-</v>
      </c>
      <c r="J323" s="31" t="str">
        <f>IF(F323&gt;Data!$M$10,"World Record","-")</f>
        <v>-</v>
      </c>
    </row>
    <row r="324" spans="1:10" ht="16.5" thickBot="1">
      <c r="A324" s="55">
        <v>321</v>
      </c>
      <c r="B324" s="179">
        <v>151</v>
      </c>
      <c r="C324" s="180">
        <v>159</v>
      </c>
      <c r="D324" s="198" t="s">
        <v>324</v>
      </c>
      <c r="E324" s="181">
        <v>0</v>
      </c>
      <c r="F324" s="181">
        <v>0</v>
      </c>
      <c r="G324" s="181">
        <v>0</v>
      </c>
      <c r="H324" s="181">
        <v>121</v>
      </c>
      <c r="I324" s="31" t="str">
        <f>IF(F324&gt;Data!$K$10,"National Record","-")</f>
        <v>-</v>
      </c>
      <c r="J324" s="31" t="str">
        <f>IF(F324&gt;Data!$M$10,"World Record","-")</f>
        <v>-</v>
      </c>
    </row>
    <row r="325" spans="1:10" ht="16.5" thickBot="1">
      <c r="A325" s="55">
        <v>322</v>
      </c>
      <c r="B325" s="182">
        <v>151</v>
      </c>
      <c r="C325" s="183">
        <v>104</v>
      </c>
      <c r="D325" s="197" t="s">
        <v>200</v>
      </c>
      <c r="E325" s="184">
        <v>0</v>
      </c>
      <c r="F325" s="184">
        <v>0</v>
      </c>
      <c r="G325" s="184">
        <v>0</v>
      </c>
      <c r="H325" s="184">
        <v>210</v>
      </c>
      <c r="I325" s="31" t="str">
        <f>IF(F325&gt;Data!$K$10,"National Record","-")</f>
        <v>-</v>
      </c>
      <c r="J325" s="31" t="str">
        <f>IF(F325&gt;Data!$M$10,"World Record","-")</f>
        <v>-</v>
      </c>
    </row>
    <row r="326" spans="1:10" ht="16.5" thickBot="1">
      <c r="A326" s="55">
        <v>323</v>
      </c>
      <c r="B326" s="179">
        <v>151</v>
      </c>
      <c r="C326" s="180">
        <v>160</v>
      </c>
      <c r="D326" s="198" t="s">
        <v>326</v>
      </c>
      <c r="E326" s="181">
        <v>0</v>
      </c>
      <c r="F326" s="181">
        <v>0</v>
      </c>
      <c r="G326" s="181">
        <v>0</v>
      </c>
      <c r="H326" s="181">
        <v>120</v>
      </c>
      <c r="I326" s="31" t="str">
        <f>IF(F326&gt;Data!$K$10,"National Record","-")</f>
        <v>-</v>
      </c>
      <c r="J326" s="31" t="str">
        <f>IF(F326&gt;Data!$M$10,"World Record","-")</f>
        <v>-</v>
      </c>
    </row>
    <row r="327" spans="1:10" ht="16.5" thickBot="1">
      <c r="A327" s="55">
        <v>324</v>
      </c>
      <c r="B327" s="182">
        <v>151</v>
      </c>
      <c r="C327" s="183">
        <v>151</v>
      </c>
      <c r="D327" s="197" t="s">
        <v>180</v>
      </c>
      <c r="E327" s="184">
        <v>0</v>
      </c>
      <c r="F327" s="184">
        <v>0</v>
      </c>
      <c r="G327" s="184">
        <v>0</v>
      </c>
      <c r="H327" s="184">
        <v>133</v>
      </c>
      <c r="I327" s="31" t="str">
        <f>IF(F327&gt;Data!$K$10,"National Record","-")</f>
        <v>-</v>
      </c>
      <c r="J327" s="31" t="str">
        <f>IF(F327&gt;Data!$M$10,"World Record","-")</f>
        <v>-</v>
      </c>
    </row>
    <row r="328" spans="1:10" ht="16.5" thickBot="1">
      <c r="A328" s="55">
        <v>325</v>
      </c>
      <c r="B328" s="179">
        <v>151</v>
      </c>
      <c r="C328" s="180">
        <v>288</v>
      </c>
      <c r="D328" s="198" t="s">
        <v>168</v>
      </c>
      <c r="E328" s="181">
        <v>0</v>
      </c>
      <c r="F328" s="181">
        <v>0</v>
      </c>
      <c r="G328" s="181">
        <v>0</v>
      </c>
      <c r="H328" s="181">
        <v>0</v>
      </c>
      <c r="I328" s="31" t="str">
        <f>IF(F328&gt;Data!$K$10,"National Record","-")</f>
        <v>-</v>
      </c>
      <c r="J328" s="31" t="str">
        <f>IF(F328&gt;Data!$M$10,"World Record","-")</f>
        <v>-</v>
      </c>
    </row>
    <row r="329" spans="1:10" ht="16.5" thickBot="1">
      <c r="A329" s="55">
        <v>326</v>
      </c>
      <c r="B329" s="182">
        <v>151</v>
      </c>
      <c r="C329" s="183">
        <v>239</v>
      </c>
      <c r="D329" s="197" t="s">
        <v>446</v>
      </c>
      <c r="E329" s="184">
        <v>0</v>
      </c>
      <c r="F329" s="184">
        <v>0</v>
      </c>
      <c r="G329" s="184">
        <v>0</v>
      </c>
      <c r="H329" s="184">
        <v>32</v>
      </c>
      <c r="I329" s="31" t="str">
        <f>IF(F329&gt;Data!$K$10,"National Record","-")</f>
        <v>-</v>
      </c>
      <c r="J329" s="31" t="str">
        <f>IF(F329&gt;Data!$M$10,"World Record","-")</f>
        <v>-</v>
      </c>
    </row>
    <row r="330" spans="1:10" ht="16.5" thickBot="1">
      <c r="A330" s="55">
        <v>327</v>
      </c>
      <c r="B330" s="179">
        <v>151</v>
      </c>
      <c r="C330" s="180">
        <v>188</v>
      </c>
      <c r="D330" s="198" t="s">
        <v>312</v>
      </c>
      <c r="E330" s="181">
        <v>0</v>
      </c>
      <c r="F330" s="181">
        <v>0</v>
      </c>
      <c r="G330" s="181">
        <v>0</v>
      </c>
      <c r="H330" s="181">
        <v>81</v>
      </c>
      <c r="I330" s="31" t="str">
        <f>IF(F330&gt;Data!$K$10,"National Record","-")</f>
        <v>-</v>
      </c>
      <c r="J330" s="31" t="str">
        <f>IF(F330&gt;Data!$M$10,"World Record","-")</f>
        <v>-</v>
      </c>
    </row>
    <row r="331" spans="1:10" ht="16.5" thickBot="1">
      <c r="A331" s="55">
        <v>328</v>
      </c>
      <c r="B331" s="182">
        <v>151</v>
      </c>
      <c r="C331" s="183">
        <v>288</v>
      </c>
      <c r="D331" s="197" t="s">
        <v>494</v>
      </c>
      <c r="E331" s="184">
        <v>0</v>
      </c>
      <c r="F331" s="184">
        <v>0</v>
      </c>
      <c r="G331" s="184">
        <v>0</v>
      </c>
      <c r="H331" s="184">
        <v>0</v>
      </c>
      <c r="I331" s="31" t="str">
        <f>IF(F331&gt;Data!$K$10,"National Record","-")</f>
        <v>-</v>
      </c>
      <c r="J331" s="31" t="str">
        <f>IF(F331&gt;Data!$M$10,"World Record","-")</f>
        <v>-</v>
      </c>
    </row>
    <row r="332" spans="1:10" ht="16.5" thickBot="1">
      <c r="A332" s="55">
        <v>329</v>
      </c>
      <c r="B332" s="179">
        <v>151</v>
      </c>
      <c r="C332" s="180">
        <v>252</v>
      </c>
      <c r="D332" s="198" t="s">
        <v>508</v>
      </c>
      <c r="E332" s="181">
        <v>0</v>
      </c>
      <c r="F332" s="181">
        <v>0</v>
      </c>
      <c r="G332" s="181">
        <v>0</v>
      </c>
      <c r="H332" s="181">
        <v>26</v>
      </c>
      <c r="I332" s="31" t="str">
        <f>IF(F332&gt;Data!$K$10,"National Record","-")</f>
        <v>-</v>
      </c>
      <c r="J332" s="31" t="str">
        <f>IF(F332&gt;Data!$M$10,"World Record","-")</f>
        <v>-</v>
      </c>
    </row>
    <row r="333" spans="1:10" ht="16.5" thickBot="1">
      <c r="A333" s="55">
        <v>330</v>
      </c>
      <c r="B333" s="182">
        <v>151</v>
      </c>
      <c r="C333" s="183">
        <v>176</v>
      </c>
      <c r="D333" s="197" t="s">
        <v>160</v>
      </c>
      <c r="E333" s="184">
        <v>0</v>
      </c>
      <c r="F333" s="184">
        <v>0</v>
      </c>
      <c r="G333" s="184">
        <v>0</v>
      </c>
      <c r="H333" s="184">
        <v>97</v>
      </c>
      <c r="I333" s="31" t="str">
        <f>IF(F333&gt;Data!$K$10,"National Record","-")</f>
        <v>-</v>
      </c>
      <c r="J333" s="31" t="str">
        <f>IF(F333&gt;Data!$M$10,"World Record","-")</f>
        <v>-</v>
      </c>
    </row>
    <row r="334" spans="1:10" ht="16.5" thickBot="1">
      <c r="A334" s="55">
        <v>331</v>
      </c>
      <c r="B334" s="179">
        <v>151</v>
      </c>
      <c r="C334" s="180">
        <v>288</v>
      </c>
      <c r="D334" s="198" t="s">
        <v>451</v>
      </c>
      <c r="E334" s="181">
        <v>0</v>
      </c>
      <c r="F334" s="181">
        <v>0</v>
      </c>
      <c r="G334" s="181">
        <v>0</v>
      </c>
      <c r="H334" s="181">
        <v>0</v>
      </c>
      <c r="I334" s="31" t="str">
        <f>IF(F334&gt;Data!$K$10,"National Record","-")</f>
        <v>-</v>
      </c>
      <c r="J334" s="31" t="str">
        <f>IF(F334&gt;Data!$M$10,"World Record","-")</f>
        <v>-</v>
      </c>
    </row>
    <row r="335" spans="1:10" ht="16.5" thickBot="1">
      <c r="A335" s="55">
        <v>332</v>
      </c>
      <c r="B335" s="182">
        <v>151</v>
      </c>
      <c r="C335" s="183">
        <v>288</v>
      </c>
      <c r="D335" s="197" t="s">
        <v>205</v>
      </c>
      <c r="E335" s="184">
        <v>0</v>
      </c>
      <c r="F335" s="184">
        <v>0</v>
      </c>
      <c r="G335" s="184">
        <v>0</v>
      </c>
      <c r="H335" s="184">
        <v>0</v>
      </c>
      <c r="I335" s="31" t="str">
        <f>IF(F335&gt;Data!$K$10,"National Record","-")</f>
        <v>-</v>
      </c>
      <c r="J335" s="31" t="str">
        <f>IF(F335&gt;Data!$M$10,"World Record","-")</f>
        <v>-</v>
      </c>
    </row>
    <row r="336" spans="1:10" ht="16.5" thickBot="1">
      <c r="A336" s="55">
        <v>333</v>
      </c>
      <c r="B336" s="179">
        <v>151</v>
      </c>
      <c r="C336" s="180">
        <v>162</v>
      </c>
      <c r="D336" s="198" t="s">
        <v>242</v>
      </c>
      <c r="E336" s="181">
        <v>0</v>
      </c>
      <c r="F336" s="181">
        <v>0</v>
      </c>
      <c r="G336" s="181">
        <v>0</v>
      </c>
      <c r="H336" s="181">
        <v>117</v>
      </c>
      <c r="I336" s="31" t="str">
        <f>IF(F336&gt;Data!$K$10,"National Record","-")</f>
        <v>-</v>
      </c>
      <c r="J336" s="31" t="str">
        <f>IF(F336&gt;Data!$M$10,"World Record","-")</f>
        <v>-</v>
      </c>
    </row>
    <row r="337" spans="1:10" ht="16.5" thickBot="1">
      <c r="A337" s="55">
        <v>334</v>
      </c>
      <c r="B337" s="182">
        <v>151</v>
      </c>
      <c r="C337" s="183">
        <v>182</v>
      </c>
      <c r="D337" s="197" t="s">
        <v>332</v>
      </c>
      <c r="E337" s="184">
        <v>0</v>
      </c>
      <c r="F337" s="184">
        <v>0</v>
      </c>
      <c r="G337" s="184">
        <v>0</v>
      </c>
      <c r="H337" s="184">
        <v>90</v>
      </c>
      <c r="I337" s="31" t="str">
        <f>IF(F337&gt;Data!$K$10,"National Record","-")</f>
        <v>-</v>
      </c>
      <c r="J337" s="31" t="str">
        <f>IF(F337&gt;Data!$M$10,"World Record","-")</f>
        <v>-</v>
      </c>
    </row>
    <row r="338" spans="1:10" ht="16.5" thickBot="1">
      <c r="A338" s="55">
        <v>335</v>
      </c>
      <c r="B338" s="179">
        <v>151</v>
      </c>
      <c r="C338" s="180">
        <v>288</v>
      </c>
      <c r="D338" s="198" t="s">
        <v>314</v>
      </c>
      <c r="E338" s="181">
        <v>0</v>
      </c>
      <c r="F338" s="181">
        <v>0</v>
      </c>
      <c r="G338" s="181">
        <v>0</v>
      </c>
      <c r="H338" s="181">
        <v>0</v>
      </c>
      <c r="I338" s="31" t="str">
        <f>IF(F338&gt;Data!$K$10,"National Record","-")</f>
        <v>-</v>
      </c>
      <c r="J338" s="31" t="str">
        <f>IF(F338&gt;Data!$M$10,"World Record","-")</f>
        <v>-</v>
      </c>
    </row>
    <row r="339" spans="1:10" ht="16.5" thickBot="1">
      <c r="A339" s="55">
        <v>336</v>
      </c>
      <c r="B339" s="182">
        <v>151</v>
      </c>
      <c r="C339" s="183">
        <v>226</v>
      </c>
      <c r="D339" s="197" t="s">
        <v>266</v>
      </c>
      <c r="E339" s="184">
        <v>0</v>
      </c>
      <c r="F339" s="184">
        <v>0</v>
      </c>
      <c r="G339" s="184">
        <v>0</v>
      </c>
      <c r="H339" s="184">
        <v>42</v>
      </c>
      <c r="I339" s="31" t="str">
        <f>IF(F339&gt;Data!$K$10,"National Record","-")</f>
        <v>-</v>
      </c>
      <c r="J339" s="31" t="str">
        <f>IF(F339&gt;Data!$M$10,"World Record","-")</f>
        <v>-</v>
      </c>
    </row>
    <row r="340" spans="1:10" ht="16.5" thickBot="1">
      <c r="A340" s="55">
        <v>337</v>
      </c>
      <c r="B340" s="179">
        <v>151</v>
      </c>
      <c r="C340" s="180">
        <v>288</v>
      </c>
      <c r="D340" s="198" t="s">
        <v>366</v>
      </c>
      <c r="E340" s="181">
        <v>0</v>
      </c>
      <c r="F340" s="181">
        <v>0</v>
      </c>
      <c r="G340" s="181">
        <v>0</v>
      </c>
      <c r="H340" s="181">
        <v>0</v>
      </c>
      <c r="I340" s="31" t="str">
        <f>IF(F340&gt;Data!$K$10,"National Record","-")</f>
        <v>-</v>
      </c>
      <c r="J340" s="31" t="str">
        <f>IF(F340&gt;Data!$M$10,"World Record","-")</f>
        <v>-</v>
      </c>
    </row>
    <row r="341" spans="1:10" ht="16.5" thickBot="1">
      <c r="A341" s="55">
        <v>338</v>
      </c>
      <c r="B341" s="182">
        <v>151</v>
      </c>
      <c r="C341" s="183">
        <v>195</v>
      </c>
      <c r="D341" s="197" t="s">
        <v>363</v>
      </c>
      <c r="E341" s="184">
        <v>0</v>
      </c>
      <c r="F341" s="184">
        <v>0</v>
      </c>
      <c r="G341" s="184">
        <v>0</v>
      </c>
      <c r="H341" s="184">
        <v>73</v>
      </c>
      <c r="I341" s="31" t="str">
        <f>IF(F341&gt;Data!$K$10,"National Record","-")</f>
        <v>-</v>
      </c>
      <c r="J341" s="31" t="str">
        <f>IF(F341&gt;Data!$M$10,"World Record","-")</f>
        <v>-</v>
      </c>
    </row>
    <row r="342" spans="1:10" ht="16.5" thickBot="1">
      <c r="A342" s="55">
        <v>339</v>
      </c>
      <c r="B342" s="179">
        <v>151</v>
      </c>
      <c r="C342" s="180">
        <v>255</v>
      </c>
      <c r="D342" s="198" t="s">
        <v>300</v>
      </c>
      <c r="E342" s="181">
        <v>0</v>
      </c>
      <c r="F342" s="181">
        <v>0</v>
      </c>
      <c r="G342" s="181">
        <v>0</v>
      </c>
      <c r="H342" s="181">
        <v>21</v>
      </c>
      <c r="I342" s="31" t="str">
        <f>IF(F342&gt;Data!$K$10,"National Record","-")</f>
        <v>-</v>
      </c>
      <c r="J342" s="31" t="str">
        <f>IF(F342&gt;Data!$M$10,"World Record","-")</f>
        <v>-</v>
      </c>
    </row>
    <row r="343" spans="1:10" ht="16.5" thickBot="1">
      <c r="A343" s="55">
        <v>340</v>
      </c>
      <c r="B343" s="182">
        <v>151</v>
      </c>
      <c r="C343" s="183">
        <v>288</v>
      </c>
      <c r="D343" s="197" t="s">
        <v>325</v>
      </c>
      <c r="E343" s="184">
        <v>0</v>
      </c>
      <c r="F343" s="184">
        <v>0</v>
      </c>
      <c r="G343" s="184">
        <v>0</v>
      </c>
      <c r="H343" s="184">
        <v>0</v>
      </c>
      <c r="I343" s="31" t="str">
        <f>IF(F343&gt;Data!$K$10,"National Record","-")</f>
        <v>-</v>
      </c>
      <c r="J343" s="31" t="str">
        <f>IF(F343&gt;Data!$M$10,"World Record","-")</f>
        <v>-</v>
      </c>
    </row>
    <row r="344" spans="1:10" ht="16.5" thickBot="1">
      <c r="A344" s="55">
        <v>341</v>
      </c>
      <c r="B344" s="179">
        <v>151</v>
      </c>
      <c r="C344" s="180">
        <v>239</v>
      </c>
      <c r="D344" s="198" t="s">
        <v>219</v>
      </c>
      <c r="E344" s="181">
        <v>0</v>
      </c>
      <c r="F344" s="181">
        <v>0</v>
      </c>
      <c r="G344" s="181">
        <v>0</v>
      </c>
      <c r="H344" s="181">
        <v>32</v>
      </c>
      <c r="I344" s="31" t="str">
        <f>IF(F344&gt;Data!$K$10,"National Record","-")</f>
        <v>-</v>
      </c>
      <c r="J344" s="31" t="str">
        <f>IF(F344&gt;Data!$M$10,"World Record","-")</f>
        <v>-</v>
      </c>
    </row>
    <row r="345" spans="1:10" ht="16.5" thickBot="1">
      <c r="A345" s="55">
        <v>342</v>
      </c>
      <c r="B345" s="182">
        <v>151</v>
      </c>
      <c r="C345" s="183">
        <v>255</v>
      </c>
      <c r="D345" s="197" t="s">
        <v>209</v>
      </c>
      <c r="E345" s="184">
        <v>0</v>
      </c>
      <c r="F345" s="184">
        <v>0</v>
      </c>
      <c r="G345" s="184">
        <v>0</v>
      </c>
      <c r="H345" s="184">
        <v>21</v>
      </c>
      <c r="I345" s="31" t="str">
        <f>IF(F345&gt;Data!$K$10,"National Record","-")</f>
        <v>-</v>
      </c>
      <c r="J345" s="31" t="str">
        <f>IF(F345&gt;Data!$M$10,"World Record","-")</f>
        <v>-</v>
      </c>
    </row>
    <row r="346" spans="1:10" ht="16.5" thickBot="1">
      <c r="A346" s="55">
        <v>343</v>
      </c>
      <c r="B346" s="179">
        <v>151</v>
      </c>
      <c r="C346" s="180">
        <v>288</v>
      </c>
      <c r="D346" s="198" t="s">
        <v>181</v>
      </c>
      <c r="E346" s="181">
        <v>0</v>
      </c>
      <c r="F346" s="181">
        <v>0</v>
      </c>
      <c r="G346" s="181">
        <v>0</v>
      </c>
      <c r="H346" s="181">
        <v>0</v>
      </c>
      <c r="I346" s="31" t="str">
        <f>IF(F346&gt;Data!$K$10,"National Record","-")</f>
        <v>-</v>
      </c>
      <c r="J346" s="31" t="str">
        <f>IF(F346&gt;Data!$M$10,"World Record","-")</f>
        <v>-</v>
      </c>
    </row>
    <row r="347" spans="1:10" ht="16.5" thickBot="1">
      <c r="A347" s="55">
        <v>344</v>
      </c>
      <c r="B347" s="182">
        <v>151</v>
      </c>
      <c r="C347" s="183">
        <v>252</v>
      </c>
      <c r="D347" s="197" t="s">
        <v>222</v>
      </c>
      <c r="E347" s="184">
        <v>0</v>
      </c>
      <c r="F347" s="184">
        <v>0</v>
      </c>
      <c r="G347" s="184">
        <v>0</v>
      </c>
      <c r="H347" s="184">
        <v>26</v>
      </c>
      <c r="I347" s="31" t="str">
        <f>IF(F347&gt;Data!$K$10,"National Record","-")</f>
        <v>-</v>
      </c>
      <c r="J347" s="31" t="str">
        <f>IF(F347&gt;Data!$M$10,"World Record","-")</f>
        <v>-</v>
      </c>
    </row>
    <row r="348" spans="1:10" ht="16.5" thickBot="1">
      <c r="A348" s="55">
        <v>345</v>
      </c>
      <c r="B348" s="179">
        <v>151</v>
      </c>
      <c r="C348" s="180">
        <v>255</v>
      </c>
      <c r="D348" s="198" t="s">
        <v>444</v>
      </c>
      <c r="E348" s="181">
        <v>0</v>
      </c>
      <c r="F348" s="181">
        <v>0</v>
      </c>
      <c r="G348" s="181">
        <v>0</v>
      </c>
      <c r="H348" s="181">
        <v>21</v>
      </c>
      <c r="I348" s="31" t="str">
        <f>IF(F348&gt;Data!$K$10,"National Record","-")</f>
        <v>-</v>
      </c>
      <c r="J348" s="31" t="str">
        <f>IF(F348&gt;Data!$M$10,"World Record","-")</f>
        <v>-</v>
      </c>
    </row>
    <row r="349" spans="1:10" ht="16.5" thickBot="1">
      <c r="A349" s="55">
        <v>346</v>
      </c>
      <c r="B349" s="182">
        <v>151</v>
      </c>
      <c r="C349" s="183">
        <v>273</v>
      </c>
      <c r="D349" s="197" t="s">
        <v>162</v>
      </c>
      <c r="E349" s="184">
        <v>0</v>
      </c>
      <c r="F349" s="184">
        <v>0</v>
      </c>
      <c r="G349" s="184">
        <v>0</v>
      </c>
      <c r="H349" s="184">
        <v>11</v>
      </c>
      <c r="I349" s="31" t="str">
        <f>IF(F349&gt;Data!$K$10,"National Record","-")</f>
        <v>-</v>
      </c>
      <c r="J349" s="31" t="str">
        <f>IF(F349&gt;Data!$M$10,"World Record","-")</f>
        <v>-</v>
      </c>
    </row>
    <row r="350" spans="1:10" ht="16.5" thickBot="1">
      <c r="A350" s="55">
        <v>347</v>
      </c>
      <c r="B350" s="179">
        <v>151</v>
      </c>
      <c r="C350" s="180">
        <v>288</v>
      </c>
      <c r="D350" s="198" t="s">
        <v>196</v>
      </c>
      <c r="E350" s="181">
        <v>0</v>
      </c>
      <c r="F350" s="181">
        <v>0</v>
      </c>
      <c r="G350" s="181">
        <v>0</v>
      </c>
      <c r="H350" s="181">
        <v>0</v>
      </c>
      <c r="I350" s="31" t="str">
        <f>IF(F350&gt;Data!$K$10,"National Record","-")</f>
        <v>-</v>
      </c>
      <c r="J350" s="31" t="str">
        <f>IF(F350&gt;Data!$M$10,"World Record","-")</f>
        <v>-</v>
      </c>
    </row>
    <row r="351" spans="1:10" s="118" customFormat="1" ht="16.5" thickBot="1">
      <c r="A351" s="55">
        <v>348</v>
      </c>
      <c r="B351" s="182">
        <v>151</v>
      </c>
      <c r="C351" s="183">
        <v>47</v>
      </c>
      <c r="D351" s="197" t="s">
        <v>178</v>
      </c>
      <c r="E351" s="184">
        <v>0</v>
      </c>
      <c r="F351" s="184">
        <v>15</v>
      </c>
      <c r="G351" s="207"/>
      <c r="H351" s="184">
        <v>460</v>
      </c>
      <c r="I351" s="136" t="str">
        <f>IF(F351&gt;Data!$K$10,"National Record","-")</f>
        <v>-</v>
      </c>
      <c r="J351" s="136" t="str">
        <f>IF(F351&gt;Data!$M$10,"World Record","-")</f>
        <v>-</v>
      </c>
    </row>
    <row r="352" spans="1:10">
      <c r="I352"/>
    </row>
    <row r="353" spans="2:10" ht="15.75">
      <c r="B353" s="7"/>
      <c r="C353" s="7"/>
      <c r="D353" s="203"/>
      <c r="E353" s="52"/>
      <c r="G353" s="52"/>
      <c r="H353" s="52"/>
      <c r="I353" s="31"/>
      <c r="J353" s="31"/>
    </row>
    <row r="354" spans="2:10" ht="15.75">
      <c r="B354" s="7"/>
      <c r="C354" s="7"/>
      <c r="D354" s="203"/>
      <c r="E354" s="36"/>
      <c r="G354" s="8"/>
      <c r="H354" s="8"/>
    </row>
    <row r="355" spans="2:10" ht="15.75">
      <c r="B355" s="7"/>
      <c r="C355" s="7"/>
      <c r="D355" s="203"/>
      <c r="E355" s="36"/>
      <c r="G355" s="8"/>
      <c r="H355" s="8"/>
    </row>
    <row r="356" spans="2:10" ht="15.75">
      <c r="B356" s="7"/>
      <c r="C356" s="7"/>
      <c r="D356" s="203"/>
      <c r="E356" s="36"/>
      <c r="G356" s="8"/>
      <c r="H356" s="8"/>
    </row>
    <row r="357" spans="2:10" ht="15.75">
      <c r="B357" s="7"/>
      <c r="C357" s="7"/>
      <c r="D357" s="203"/>
      <c r="E357" s="36"/>
      <c r="G357" s="8"/>
      <c r="H357" s="8"/>
    </row>
    <row r="358" spans="2:10" ht="15.75">
      <c r="B358" s="7"/>
      <c r="C358" s="7"/>
      <c r="D358" s="203"/>
      <c r="E358" s="36"/>
      <c r="G358" s="8"/>
      <c r="H358" s="8"/>
    </row>
    <row r="359" spans="2:10" ht="15.75">
      <c r="B359" s="7"/>
      <c r="C359" s="7"/>
      <c r="D359" s="203"/>
      <c r="E359" s="36"/>
      <c r="G359" s="8"/>
      <c r="H359" s="8"/>
    </row>
    <row r="360" spans="2:10" ht="15.75">
      <c r="B360" s="7"/>
      <c r="C360" s="7"/>
      <c r="D360" s="203"/>
      <c r="E360" s="36"/>
      <c r="G360" s="8"/>
      <c r="H360" s="8"/>
    </row>
    <row r="361" spans="2:10" ht="15.75">
      <c r="B361" s="7"/>
      <c r="C361" s="7"/>
      <c r="D361" s="203"/>
      <c r="E361" s="36"/>
      <c r="G361" s="8"/>
      <c r="H361" s="8"/>
    </row>
    <row r="362" spans="2:10" ht="15.75">
      <c r="B362" s="7"/>
      <c r="C362" s="7"/>
      <c r="D362" s="203"/>
      <c r="E362" s="36"/>
      <c r="G362" s="8"/>
      <c r="H362" s="8"/>
    </row>
    <row r="363" spans="2:10" ht="15.75">
      <c r="B363" s="7"/>
      <c r="C363" s="7"/>
      <c r="D363" s="203"/>
      <c r="E363" s="36"/>
      <c r="G363" s="8"/>
      <c r="H363" s="8"/>
    </row>
    <row r="364" spans="2:10" ht="15.75">
      <c r="B364" s="7"/>
      <c r="C364" s="7"/>
      <c r="D364" s="203"/>
      <c r="E364" s="36"/>
      <c r="G364" s="8"/>
      <c r="H364" s="8"/>
    </row>
    <row r="365" spans="2:10" ht="15.75">
      <c r="B365" s="7"/>
      <c r="C365" s="7"/>
      <c r="D365" s="203"/>
      <c r="E365" s="36"/>
      <c r="G365" s="8"/>
      <c r="H365" s="8"/>
    </row>
    <row r="366" spans="2:10" ht="15.75">
      <c r="B366" s="7"/>
      <c r="C366" s="7"/>
      <c r="D366" s="203"/>
      <c r="E366" s="36"/>
      <c r="G366" s="8"/>
      <c r="H366" s="8"/>
    </row>
    <row r="367" spans="2:10" ht="15.75">
      <c r="B367" s="7"/>
      <c r="C367" s="7"/>
      <c r="D367" s="203"/>
      <c r="E367" s="36"/>
      <c r="G367" s="8"/>
      <c r="H367" s="8"/>
    </row>
    <row r="368" spans="2:10" ht="15.75">
      <c r="B368" s="7"/>
      <c r="C368" s="7"/>
      <c r="D368" s="203"/>
      <c r="E368" s="36"/>
      <c r="G368" s="8"/>
      <c r="H368" s="8"/>
    </row>
    <row r="369" spans="2:8" ht="15.75">
      <c r="B369" s="7"/>
      <c r="C369" s="7"/>
      <c r="D369" s="203"/>
      <c r="E369" s="36"/>
      <c r="G369" s="8"/>
      <c r="H369" s="8"/>
    </row>
    <row r="370" spans="2:8" ht="15.75">
      <c r="B370" s="7"/>
      <c r="C370" s="7"/>
      <c r="D370" s="203"/>
      <c r="E370" s="36"/>
      <c r="G370" s="8"/>
      <c r="H370" s="8"/>
    </row>
    <row r="371" spans="2:8">
      <c r="B371" s="7"/>
      <c r="C371" s="7"/>
      <c r="G371" s="8"/>
      <c r="H371" s="8"/>
    </row>
    <row r="372" spans="2:8">
      <c r="B372" s="7"/>
      <c r="C372" s="7"/>
      <c r="G372" s="8"/>
      <c r="H372" s="8"/>
    </row>
    <row r="373" spans="2:8">
      <c r="B373" s="7"/>
      <c r="C373" s="7"/>
      <c r="G373" s="8"/>
      <c r="H373" s="8"/>
    </row>
    <row r="374" spans="2:8">
      <c r="B374" s="7"/>
      <c r="C374" s="7"/>
      <c r="G374" s="8"/>
      <c r="H374" s="8"/>
    </row>
    <row r="375" spans="2:8">
      <c r="B375" s="7"/>
      <c r="C375" s="7"/>
      <c r="G375" s="8"/>
      <c r="H375" s="8"/>
    </row>
    <row r="376" spans="2:8">
      <c r="B376" s="7"/>
      <c r="C376" s="7"/>
      <c r="G376" s="8"/>
      <c r="H376" s="8"/>
    </row>
    <row r="377" spans="2:8">
      <c r="B377" s="7"/>
      <c r="C377" s="7"/>
      <c r="G377" s="8"/>
      <c r="H377" s="8"/>
    </row>
    <row r="378" spans="2:8">
      <c r="B378" s="7"/>
      <c r="C378" s="7"/>
      <c r="G378" s="8"/>
      <c r="H378" s="8"/>
    </row>
    <row r="379" spans="2:8">
      <c r="B379" s="7"/>
      <c r="C379" s="7"/>
      <c r="G379" s="8"/>
      <c r="H379" s="8"/>
    </row>
    <row r="380" spans="2:8">
      <c r="B380" s="7"/>
      <c r="C380" s="7"/>
      <c r="G380" s="8"/>
      <c r="H380" s="8"/>
    </row>
    <row r="381" spans="2:8">
      <c r="B381" s="7"/>
      <c r="C381" s="7"/>
      <c r="G381" s="8"/>
      <c r="H381" s="8"/>
    </row>
    <row r="382" spans="2:8">
      <c r="B382" s="7"/>
      <c r="C382" s="7"/>
      <c r="G382" s="8"/>
      <c r="H382" s="8"/>
    </row>
    <row r="383" spans="2:8">
      <c r="B383" s="7"/>
      <c r="C383" s="7"/>
      <c r="G383" s="8"/>
      <c r="H383" s="8"/>
    </row>
    <row r="384" spans="2:8">
      <c r="B384" s="7"/>
      <c r="C384" s="7"/>
      <c r="G384" s="8"/>
      <c r="H384" s="8"/>
    </row>
  </sheetData>
  <sortState ref="B4:J21">
    <sortCondition ref="B4:B21"/>
  </sortState>
  <mergeCells count="1">
    <mergeCell ref="B1:D1"/>
  </mergeCells>
  <phoneticPr fontId="7"/>
  <pageMargins left="0.74803149606299213" right="0.74803149606299213" top="1.54" bottom="0.98425196850393704" header="0.31" footer="0.51181102362204722"/>
  <pageSetup paperSize="9" orientation="landscape" horizontalDpi="4294967292" verticalDpi="4294967292"/>
  <headerFooter>
    <oddHeader>&amp;R&amp;G</oddHeader>
  </headerFooter>
  <legacyDrawingHF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M134"/>
  <sheetViews>
    <sheetView zoomScale="200" zoomScaleNormal="200" zoomScalePageLayoutView="200" workbookViewId="0">
      <pane xSplit="3" ySplit="3" topLeftCell="D4" activePane="bottomRight" state="frozen"/>
      <selection activeCell="B2" sqref="B1:B1048576"/>
      <selection pane="topRight" activeCell="B2" sqref="B1:B1048576"/>
      <selection pane="bottomLeft" activeCell="B2" sqref="B1:B1048576"/>
      <selection pane="bottomRight" activeCell="G1" sqref="G1:G1048576"/>
    </sheetView>
  </sheetViews>
  <sheetFormatPr defaultColWidth="8.7109375" defaultRowHeight="12.75"/>
  <cols>
    <col min="1" max="1" width="9.28515625" customWidth="1"/>
    <col min="2" max="2" width="12.42578125" style="7" customWidth="1"/>
    <col min="3" max="3" width="26.28515625" style="22" bestFit="1" customWidth="1"/>
    <col min="4" max="4" width="6.42578125" customWidth="1"/>
    <col min="5" max="5" width="11.7109375" style="8" customWidth="1"/>
    <col min="6" max="6" width="10.7109375" style="8" customWidth="1"/>
    <col min="7" max="7" width="9.140625" style="8" customWidth="1"/>
    <col min="8" max="8" width="13" style="8" customWidth="1"/>
    <col min="9" max="9" width="9.140625" style="8" customWidth="1"/>
    <col min="10" max="10" width="13.7109375" style="8" customWidth="1"/>
    <col min="11" max="11" width="13.7109375" style="29" customWidth="1"/>
    <col min="12" max="12" width="12.7109375" customWidth="1"/>
  </cols>
  <sheetData>
    <row r="1" spans="1:13" ht="18">
      <c r="A1" s="258" t="s">
        <v>0</v>
      </c>
      <c r="B1" s="258"/>
      <c r="C1" s="258"/>
      <c r="D1" s="49"/>
      <c r="F1" s="52" t="str">
        <f>Event_Details!$B$2</f>
        <v>Indian Open Memory Championships 2019</v>
      </c>
    </row>
    <row r="2" spans="1:13">
      <c r="F2" s="82" t="str">
        <f>Event_Details!$B$4</f>
        <v>12th - 13th October 2018</v>
      </c>
    </row>
    <row r="3" spans="1:13" s="22" customFormat="1" ht="23.25" customHeight="1">
      <c r="A3" s="72" t="s">
        <v>40</v>
      </c>
      <c r="B3" s="10" t="s">
        <v>41</v>
      </c>
      <c r="C3" s="56" t="s">
        <v>18</v>
      </c>
      <c r="D3" s="15" t="s">
        <v>7</v>
      </c>
      <c r="E3" s="13" t="s">
        <v>36</v>
      </c>
      <c r="F3" s="13" t="s">
        <v>37</v>
      </c>
      <c r="G3" s="13" t="s">
        <v>42</v>
      </c>
      <c r="H3" s="13" t="s">
        <v>51</v>
      </c>
      <c r="I3" s="12" t="s">
        <v>31</v>
      </c>
      <c r="J3" s="13" t="s">
        <v>32</v>
      </c>
      <c r="K3" s="70" t="s">
        <v>88</v>
      </c>
      <c r="L3" s="71" t="s">
        <v>89</v>
      </c>
    </row>
    <row r="4" spans="1:13" s="22" customFormat="1" ht="15.75">
      <c r="A4" s="7">
        <f t="shared" ref="A4:A21" si="0">RANK(I4,$I$4:$I$50)</f>
        <v>1</v>
      </c>
      <c r="B4" s="7">
        <f t="shared" ref="B4:B21" si="1">RANK(J4,$J$4:$J$50)</f>
        <v>9</v>
      </c>
      <c r="C4" s="45" t="str">
        <f>Data!$B10</f>
        <v>Shishira H V</v>
      </c>
      <c r="D4" s="23">
        <f>VLOOKUP(C4,Data!$B$5:$H$57,5,FALSE)</f>
        <v>0</v>
      </c>
      <c r="E4">
        <v>0</v>
      </c>
      <c r="F4" s="87">
        <v>0</v>
      </c>
      <c r="G4"/>
      <c r="H4">
        <f t="shared" ref="H4:H21" si="2">MAX(E4:G4)</f>
        <v>0</v>
      </c>
      <c r="I4" s="23">
        <f>(SQRT(H4))*47.3</f>
        <v>0</v>
      </c>
      <c r="J4" s="23">
        <f>(VLOOKUP(C4,'8. Images'!$D$4:$H$359,5,FALSE))+I4</f>
        <v>35</v>
      </c>
      <c r="K4" s="44" t="str">
        <f>IF(MAX(E4:G4)&gt;Data!$K$13,"National Record","-")</f>
        <v>-</v>
      </c>
      <c r="L4" s="44" t="str">
        <f>IF(MAX(F4:H4)&gt;Data!$M$13,"World Record","-")</f>
        <v>-</v>
      </c>
    </row>
    <row r="5" spans="1:13" s="22" customFormat="1" ht="15.75">
      <c r="A5" s="7">
        <f t="shared" si="0"/>
        <v>1</v>
      </c>
      <c r="B5" s="7">
        <f t="shared" si="1"/>
        <v>5</v>
      </c>
      <c r="C5" s="45" t="str">
        <f>Data!$B5</f>
        <v>Vasanth S</v>
      </c>
      <c r="D5" s="23">
        <f>VLOOKUP(C5,Data!$B$5:$H$57,5,FALSE)</f>
        <v>0</v>
      </c>
      <c r="E5">
        <v>0</v>
      </c>
      <c r="F5" s="87">
        <v>0</v>
      </c>
      <c r="G5"/>
      <c r="H5">
        <f t="shared" si="2"/>
        <v>0</v>
      </c>
      <c r="I5" s="23">
        <f t="shared" ref="I5:I21" si="3">(SQRT(H5))*47.3</f>
        <v>0</v>
      </c>
      <c r="J5" s="23">
        <f>(VLOOKUP(C5,'8. Images'!$D$4:$H$359,5,FALSE))+I5</f>
        <v>126</v>
      </c>
      <c r="K5" s="44" t="str">
        <f>IF(MAX(E5:G5)&gt;Data!$K$13,"National Record","-")</f>
        <v>-</v>
      </c>
      <c r="L5" s="44" t="str">
        <f>IF(MAX(F5:H5)&gt;Data!$M$13,"World Record","-")</f>
        <v>-</v>
      </c>
    </row>
    <row r="6" spans="1:13" s="22" customFormat="1" ht="15.75">
      <c r="A6" s="7">
        <f t="shared" si="0"/>
        <v>1</v>
      </c>
      <c r="B6" s="7">
        <f t="shared" si="1"/>
        <v>11</v>
      </c>
      <c r="C6" s="45" t="str">
        <f>Data!$B16</f>
        <v xml:space="preserve">Kruthika K A </v>
      </c>
      <c r="D6" s="23">
        <f>VLOOKUP(C6,Data!$B$5:$H$57,5,FALSE)</f>
        <v>0</v>
      </c>
      <c r="E6">
        <v>0</v>
      </c>
      <c r="F6" s="87">
        <v>0</v>
      </c>
      <c r="G6"/>
      <c r="H6">
        <f t="shared" si="2"/>
        <v>0</v>
      </c>
      <c r="I6" s="23">
        <f t="shared" si="3"/>
        <v>0</v>
      </c>
      <c r="J6" s="23">
        <f>(VLOOKUP(C6,'8. Images'!$D$4:$H$359,5,FALSE))+I6</f>
        <v>29</v>
      </c>
      <c r="K6" s="44" t="str">
        <f>IF(MAX(E6:G6)&gt;Data!$K$13,"National Record","-")</f>
        <v>-</v>
      </c>
      <c r="L6" s="44" t="str">
        <f>IF(MAX(F6:H6)&gt;Data!$M$13,"World Record","-")</f>
        <v>-</v>
      </c>
    </row>
    <row r="7" spans="1:13" s="22" customFormat="1" ht="15.75">
      <c r="A7" s="7">
        <f t="shared" si="0"/>
        <v>1</v>
      </c>
      <c r="B7" s="7">
        <f t="shared" si="1"/>
        <v>12</v>
      </c>
      <c r="C7" s="45" t="str">
        <f>Data!$B7</f>
        <v>Srujan R</v>
      </c>
      <c r="D7" s="23">
        <f>VLOOKUP(C7,Data!$B$5:$H$57,5,FALSE)</f>
        <v>0</v>
      </c>
      <c r="E7">
        <v>0</v>
      </c>
      <c r="F7" s="87">
        <v>0</v>
      </c>
      <c r="G7"/>
      <c r="H7">
        <f t="shared" si="2"/>
        <v>0</v>
      </c>
      <c r="I7" s="23">
        <f t="shared" si="3"/>
        <v>0</v>
      </c>
      <c r="J7" s="23">
        <f>(VLOOKUP(C7,'8. Images'!$D$4:$H$359,5,FALSE))+I7</f>
        <v>16</v>
      </c>
      <c r="K7" s="44" t="str">
        <f>IF(MAX(E7:G7)&gt;Data!$K$13,"National Record","-")</f>
        <v>-</v>
      </c>
      <c r="L7" s="44" t="str">
        <f>IF(MAX(F7:H7)&gt;Data!$M$13,"World Record","-")</f>
        <v>-</v>
      </c>
    </row>
    <row r="8" spans="1:13" s="22" customFormat="1" ht="15.75">
      <c r="A8" s="7">
        <f t="shared" si="0"/>
        <v>1</v>
      </c>
      <c r="B8" s="7">
        <f t="shared" si="1"/>
        <v>4</v>
      </c>
      <c r="C8" s="45" t="str">
        <f>Data!$B18</f>
        <v>Haripriya C</v>
      </c>
      <c r="D8" s="23">
        <f>VLOOKUP(C8,Data!$B$5:$H$57,5,FALSE)</f>
        <v>0</v>
      </c>
      <c r="E8">
        <v>0</v>
      </c>
      <c r="F8" s="87">
        <v>0</v>
      </c>
      <c r="G8"/>
      <c r="H8">
        <f t="shared" si="2"/>
        <v>0</v>
      </c>
      <c r="I8" s="23">
        <f t="shared" si="3"/>
        <v>0</v>
      </c>
      <c r="J8" s="23">
        <f>(VLOOKUP(C8,'8. Images'!$D$4:$H$359,5,FALSE))+I8</f>
        <v>131</v>
      </c>
      <c r="K8" s="44" t="str">
        <f>IF(MAX(E8:G8)&gt;Data!$K$13,"National Record","-")</f>
        <v>-</v>
      </c>
      <c r="L8" s="44" t="str">
        <f>IF(MAX(F8:H8)&gt;Data!$M$13,"World Record","-")</f>
        <v>-</v>
      </c>
    </row>
    <row r="9" spans="1:13" s="22" customFormat="1" ht="15.75">
      <c r="A9" s="7">
        <f t="shared" si="0"/>
        <v>1</v>
      </c>
      <c r="B9" s="7">
        <f t="shared" si="1"/>
        <v>3</v>
      </c>
      <c r="C9" s="45" t="str">
        <f>Data!$B14</f>
        <v>Amitha C</v>
      </c>
      <c r="D9" s="23">
        <f>VLOOKUP(C9,Data!$B$5:$H$57,5,FALSE)</f>
        <v>0</v>
      </c>
      <c r="E9">
        <v>0</v>
      </c>
      <c r="F9" s="87">
        <v>0</v>
      </c>
      <c r="G9"/>
      <c r="H9">
        <f t="shared" si="2"/>
        <v>0</v>
      </c>
      <c r="I9" s="23">
        <f t="shared" si="3"/>
        <v>0</v>
      </c>
      <c r="J9" s="23">
        <f>(VLOOKUP(C9,'8. Images'!$D$4:$H$359,5,FALSE))+I9</f>
        <v>140</v>
      </c>
      <c r="K9" s="44" t="str">
        <f>IF(MAX(E9:G9)&gt;Data!$K$13,"National Record","-")</f>
        <v>-</v>
      </c>
      <c r="L9" s="44" t="str">
        <f>IF(MAX(F9:H9)&gt;Data!$M$13,"World Record","-")</f>
        <v>-</v>
      </c>
    </row>
    <row r="10" spans="1:13" s="22" customFormat="1" ht="15.75">
      <c r="A10" s="7">
        <f t="shared" si="0"/>
        <v>1</v>
      </c>
      <c r="B10" s="7">
        <f t="shared" si="1"/>
        <v>14</v>
      </c>
      <c r="C10" s="45" t="str">
        <f>Data!$B20</f>
        <v>Samiha Azeen</v>
      </c>
      <c r="D10" s="23">
        <f>VLOOKUP(C10,Data!$B$5:$H$57,5,FALSE)</f>
        <v>0</v>
      </c>
      <c r="E10">
        <v>0</v>
      </c>
      <c r="F10" s="87">
        <v>0</v>
      </c>
      <c r="G10"/>
      <c r="H10">
        <f t="shared" si="2"/>
        <v>0</v>
      </c>
      <c r="I10" s="23">
        <f t="shared" si="3"/>
        <v>0</v>
      </c>
      <c r="J10" s="23">
        <f>(VLOOKUP(C10,'8. Images'!$D$4:$H$359,5,FALSE))+I10</f>
        <v>0</v>
      </c>
      <c r="K10" s="44" t="str">
        <f>IF(MAX(E10:G10)&gt;Data!$K$13,"National Record","-")</f>
        <v>-</v>
      </c>
      <c r="L10" s="44" t="str">
        <f>IF(MAX(F10:H10)&gt;Data!$M$13,"World Record","-")</f>
        <v>-</v>
      </c>
    </row>
    <row r="11" spans="1:13" s="22" customFormat="1" ht="15.75">
      <c r="A11" s="7">
        <f t="shared" si="0"/>
        <v>1</v>
      </c>
      <c r="B11" s="7">
        <f t="shared" si="1"/>
        <v>8</v>
      </c>
      <c r="C11" s="45" t="str">
        <f>Data!$B11</f>
        <v xml:space="preserve">Paavani N </v>
      </c>
      <c r="D11" s="23">
        <f>VLOOKUP(C11,Data!$B$5:$H$57,5,FALSE)</f>
        <v>0</v>
      </c>
      <c r="E11">
        <v>0</v>
      </c>
      <c r="F11" s="87">
        <v>0</v>
      </c>
      <c r="G11"/>
      <c r="H11">
        <f t="shared" si="2"/>
        <v>0</v>
      </c>
      <c r="I11" s="23">
        <f t="shared" si="3"/>
        <v>0</v>
      </c>
      <c r="J11" s="23">
        <f>(VLOOKUP(C11,'8. Images'!$D$4:$H$359,5,FALSE))+I11</f>
        <v>55</v>
      </c>
      <c r="K11" s="44" t="str">
        <f>IF(MAX(E11:G11)&gt;Data!$K$13,"National Record","-")</f>
        <v>-</v>
      </c>
      <c r="L11" s="44" t="str">
        <f>IF(MAX(F11:H11)&gt;Data!$M$13,"World Record","-")</f>
        <v>-</v>
      </c>
    </row>
    <row r="12" spans="1:13" s="22" customFormat="1" ht="15.75">
      <c r="A12" s="7">
        <f t="shared" si="0"/>
        <v>1</v>
      </c>
      <c r="B12" s="7">
        <f t="shared" si="1"/>
        <v>2</v>
      </c>
      <c r="C12" s="45" t="str">
        <f>Data!$B13</f>
        <v xml:space="preserve">Pallavi priya G </v>
      </c>
      <c r="D12" s="23">
        <f>VLOOKUP(C12,Data!$B$5:$H$57,5,FALSE)</f>
        <v>0</v>
      </c>
      <c r="E12">
        <v>0</v>
      </c>
      <c r="F12" s="87">
        <v>0</v>
      </c>
      <c r="G12"/>
      <c r="H12">
        <f t="shared" si="2"/>
        <v>0</v>
      </c>
      <c r="I12" s="23">
        <f t="shared" si="3"/>
        <v>0</v>
      </c>
      <c r="J12" s="23">
        <f>(VLOOKUP(C12,'8. Images'!$D$4:$H$359,5,FALSE))+I12</f>
        <v>182</v>
      </c>
      <c r="K12" s="44" t="str">
        <f>IF(MAX(E12:G12)&gt;Data!$K$13,"National Record","-")</f>
        <v>-</v>
      </c>
      <c r="L12" s="44" t="str">
        <f>IF(MAX(F12:H12)&gt;Data!$M$13,"World Record","-")</f>
        <v>-</v>
      </c>
    </row>
    <row r="13" spans="1:13" s="22" customFormat="1" ht="15.75">
      <c r="A13" s="7">
        <f t="shared" si="0"/>
        <v>1</v>
      </c>
      <c r="B13" s="7">
        <f t="shared" si="1"/>
        <v>14</v>
      </c>
      <c r="C13" s="45" t="str">
        <f>Data!$B17</f>
        <v xml:space="preserve">Nawaz Khan </v>
      </c>
      <c r="D13" s="23">
        <f>VLOOKUP(C13,Data!$B$5:$H$57,5,FALSE)</f>
        <v>0</v>
      </c>
      <c r="E13">
        <v>0</v>
      </c>
      <c r="F13" s="87">
        <v>0</v>
      </c>
      <c r="G13"/>
      <c r="H13">
        <f t="shared" si="2"/>
        <v>0</v>
      </c>
      <c r="I13" s="23">
        <f t="shared" si="3"/>
        <v>0</v>
      </c>
      <c r="J13" s="23">
        <f>(VLOOKUP(C13,'8. Images'!$D$4:$H$359,5,FALSE))+I13</f>
        <v>0</v>
      </c>
      <c r="K13" s="44" t="str">
        <f>IF(MAX(E13:G13)&gt;Data!$K$13,"National Record","-")</f>
        <v>-</v>
      </c>
      <c r="L13" s="44" t="str">
        <f>IF(MAX(F13:H13)&gt;Data!$M$13,"World Record","-")</f>
        <v>-</v>
      </c>
    </row>
    <row r="14" spans="1:13" s="22" customFormat="1" ht="15.75">
      <c r="A14" s="7">
        <f t="shared" si="0"/>
        <v>1</v>
      </c>
      <c r="B14" s="7">
        <f t="shared" si="1"/>
        <v>14</v>
      </c>
      <c r="C14" s="45" t="str">
        <f>Data!$B12</f>
        <v xml:space="preserve">Thriyaksha H S </v>
      </c>
      <c r="D14" s="23">
        <f>VLOOKUP(C14,Data!$B$5:$H$57,5,FALSE)</f>
        <v>0</v>
      </c>
      <c r="E14">
        <v>0</v>
      </c>
      <c r="F14" s="87">
        <v>0</v>
      </c>
      <c r="G14"/>
      <c r="H14">
        <f t="shared" si="2"/>
        <v>0</v>
      </c>
      <c r="I14" s="23">
        <f t="shared" si="3"/>
        <v>0</v>
      </c>
      <c r="J14" s="23">
        <f>(VLOOKUP(C14,'8. Images'!$D$4:$H$359,5,FALSE))+I14</f>
        <v>0</v>
      </c>
      <c r="K14" s="44" t="str">
        <f>IF(MAX(E14:G14)&gt;Data!$K$13,"National Record","-")</f>
        <v>-</v>
      </c>
      <c r="L14" s="44" t="str">
        <f>IF(MAX(F14:H14)&gt;Data!$M$13,"World Record","-")</f>
        <v>-</v>
      </c>
      <c r="M14"/>
    </row>
    <row r="15" spans="1:13" s="22" customFormat="1" ht="15.75">
      <c r="A15" s="7">
        <f t="shared" si="0"/>
        <v>1</v>
      </c>
      <c r="B15" s="7">
        <f t="shared" si="1"/>
        <v>14</v>
      </c>
      <c r="C15" s="45" t="str">
        <f>Data!$B19</f>
        <v>Mukesh T N</v>
      </c>
      <c r="D15" s="23">
        <f>VLOOKUP(C15,Data!$B$5:$H$57,5,FALSE)</f>
        <v>0</v>
      </c>
      <c r="E15">
        <v>0</v>
      </c>
      <c r="F15" s="87">
        <v>0</v>
      </c>
      <c r="G15"/>
      <c r="H15">
        <f t="shared" si="2"/>
        <v>0</v>
      </c>
      <c r="I15" s="23">
        <f t="shared" si="3"/>
        <v>0</v>
      </c>
      <c r="J15" s="23">
        <f>(VLOOKUP(C15,'8. Images'!$D$4:$H$359,5,FALSE))+I15</f>
        <v>0</v>
      </c>
      <c r="K15" s="44" t="str">
        <f>IF(MAX(E15:G15)&gt;Data!$K$13,"National Record","-")</f>
        <v>-</v>
      </c>
      <c r="L15" s="44" t="str">
        <f>IF(MAX(F15:H15)&gt;Data!$M$13,"World Record","-")</f>
        <v>-</v>
      </c>
      <c r="M15"/>
    </row>
    <row r="16" spans="1:13" s="22" customFormat="1" ht="15.75">
      <c r="A16" s="7">
        <f t="shared" si="0"/>
        <v>1</v>
      </c>
      <c r="B16" s="7">
        <f t="shared" si="1"/>
        <v>7</v>
      </c>
      <c r="C16" s="45" t="str">
        <f>Data!$B9</f>
        <v>Srishanth K</v>
      </c>
      <c r="D16" s="23">
        <f>VLOOKUP(C16,Data!$B$5:$H$57,5,FALSE)</f>
        <v>0</v>
      </c>
      <c r="E16">
        <v>0</v>
      </c>
      <c r="F16" s="87">
        <v>0</v>
      </c>
      <c r="G16"/>
      <c r="H16">
        <f t="shared" si="2"/>
        <v>0</v>
      </c>
      <c r="I16" s="23">
        <f t="shared" si="3"/>
        <v>0</v>
      </c>
      <c r="J16" s="23">
        <f>(VLOOKUP(C16,'8. Images'!$D$4:$H$359,5,FALSE))+I16</f>
        <v>66</v>
      </c>
      <c r="K16" s="44" t="str">
        <f>IF(MAX(E16:G16)&gt;Data!$K$13,"National Record","-")</f>
        <v>-</v>
      </c>
      <c r="L16" s="44" t="str">
        <f>IF(MAX(F16:H16)&gt;Data!$M$13,"World Record","-")</f>
        <v>-</v>
      </c>
    </row>
    <row r="17" spans="1:12" ht="15.75">
      <c r="A17" s="7">
        <f t="shared" si="0"/>
        <v>1</v>
      </c>
      <c r="B17" s="7">
        <f t="shared" si="1"/>
        <v>10</v>
      </c>
      <c r="C17" s="45" t="str">
        <f>Data!$B8</f>
        <v>Pavan Kumar K M</v>
      </c>
      <c r="D17" s="23">
        <f>VLOOKUP(C17,Data!$B$5:$H$57,5,FALSE)</f>
        <v>0</v>
      </c>
      <c r="E17">
        <v>0</v>
      </c>
      <c r="F17" s="87">
        <v>0</v>
      </c>
      <c r="G17"/>
      <c r="H17">
        <f t="shared" si="2"/>
        <v>0</v>
      </c>
      <c r="I17" s="23">
        <f t="shared" si="3"/>
        <v>0</v>
      </c>
      <c r="J17" s="23">
        <f>(VLOOKUP(C17,'8. Images'!$D$4:$H$359,5,FALSE))+I17</f>
        <v>30</v>
      </c>
      <c r="K17" s="44" t="str">
        <f>IF(MAX(E17:G17)&gt;Data!$K$13,"National Record","-")</f>
        <v>-</v>
      </c>
      <c r="L17" s="44" t="str">
        <f>IF(MAX(F17:H17)&gt;Data!$M$13,"World Record","-")</f>
        <v>-</v>
      </c>
    </row>
    <row r="18" spans="1:12" ht="15.75">
      <c r="A18" s="7">
        <f t="shared" si="0"/>
        <v>1</v>
      </c>
      <c r="B18" s="7">
        <f t="shared" si="1"/>
        <v>14</v>
      </c>
      <c r="C18" s="45" t="str">
        <f>Data!$B21</f>
        <v>Pavanishree M</v>
      </c>
      <c r="D18" s="23">
        <f>VLOOKUP(C18,Data!$B$5:$H$57,5,FALSE)</f>
        <v>0</v>
      </c>
      <c r="E18">
        <v>0</v>
      </c>
      <c r="F18" s="87">
        <v>0</v>
      </c>
      <c r="G18"/>
      <c r="H18">
        <f t="shared" si="2"/>
        <v>0</v>
      </c>
      <c r="I18" s="23">
        <f t="shared" si="3"/>
        <v>0</v>
      </c>
      <c r="J18" s="23">
        <f>(VLOOKUP(C18,'8. Images'!$D$4:$H$359,5,FALSE))+I18</f>
        <v>0</v>
      </c>
      <c r="K18" s="44" t="str">
        <f>IF(MAX(E18:G18)&gt;Data!$K$13,"National Record","-")</f>
        <v>-</v>
      </c>
      <c r="L18" s="44" t="str">
        <f>IF(MAX(F18:H18)&gt;Data!$M$13,"World Record","-")</f>
        <v>-</v>
      </c>
    </row>
    <row r="19" spans="1:12" ht="15.75">
      <c r="A19" s="7">
        <f t="shared" si="0"/>
        <v>1</v>
      </c>
      <c r="B19" s="7">
        <f t="shared" si="1"/>
        <v>13</v>
      </c>
      <c r="C19" s="45" t="str">
        <f>Data!$B6</f>
        <v>Yukthashree R</v>
      </c>
      <c r="D19" s="23">
        <f>VLOOKUP(C19,Data!$B$5:$H$57,5,FALSE)</f>
        <v>0</v>
      </c>
      <c r="E19">
        <v>0</v>
      </c>
      <c r="F19" s="87">
        <v>0</v>
      </c>
      <c r="G19"/>
      <c r="H19">
        <f t="shared" si="2"/>
        <v>0</v>
      </c>
      <c r="I19" s="23">
        <f t="shared" si="3"/>
        <v>0</v>
      </c>
      <c r="J19" s="23">
        <f>(VLOOKUP(C19,'8. Images'!$D$4:$H$359,5,FALSE))+I19</f>
        <v>11</v>
      </c>
      <c r="K19" s="44" t="str">
        <f>IF(MAX(E19:G19)&gt;Data!$K$13,"National Record","-")</f>
        <v>-</v>
      </c>
      <c r="L19" s="44" t="str">
        <f>IF(MAX(F19:H19)&gt;Data!$M$13,"World Record","-")</f>
        <v>-</v>
      </c>
    </row>
    <row r="20" spans="1:12" ht="15.75">
      <c r="A20" s="7">
        <f t="shared" si="0"/>
        <v>1</v>
      </c>
      <c r="B20" s="7">
        <f t="shared" si="1"/>
        <v>1</v>
      </c>
      <c r="C20" s="45" t="str">
        <f>Data!$B22</f>
        <v>Niranjan S L</v>
      </c>
      <c r="D20" s="23">
        <f>VLOOKUP(C20,Data!$B$5:$H$57,5,FALSE)</f>
        <v>0</v>
      </c>
      <c r="E20">
        <v>0</v>
      </c>
      <c r="F20" s="87">
        <v>0</v>
      </c>
      <c r="G20"/>
      <c r="H20">
        <f t="shared" si="2"/>
        <v>0</v>
      </c>
      <c r="I20" s="23">
        <f t="shared" si="3"/>
        <v>0</v>
      </c>
      <c r="J20" s="23">
        <f>(VLOOKUP(C20,'8. Images'!$D$4:$H$359,5,FALSE))+I20</f>
        <v>525</v>
      </c>
      <c r="K20" s="44" t="str">
        <f>IF(MAX(E20:G20)&gt;Data!$K$13,"National Record","-")</f>
        <v>-</v>
      </c>
      <c r="L20" s="44" t="str">
        <f>IF(MAX(F20:H20)&gt;Data!$M$13,"World Record","-")</f>
        <v>-</v>
      </c>
    </row>
    <row r="21" spans="1:12" ht="15.75">
      <c r="A21" s="7">
        <f t="shared" si="0"/>
        <v>1</v>
      </c>
      <c r="B21" s="7">
        <f t="shared" si="1"/>
        <v>6</v>
      </c>
      <c r="C21" s="45" t="str">
        <f>Data!$B15</f>
        <v xml:space="preserve">Sinchana K </v>
      </c>
      <c r="D21" s="23">
        <f>VLOOKUP(C21,Data!$B$5:$H$57,5,FALSE)</f>
        <v>0</v>
      </c>
      <c r="E21">
        <v>0</v>
      </c>
      <c r="F21" s="87">
        <v>0</v>
      </c>
      <c r="G21"/>
      <c r="H21">
        <f t="shared" si="2"/>
        <v>0</v>
      </c>
      <c r="I21" s="23">
        <f t="shared" si="3"/>
        <v>0</v>
      </c>
      <c r="J21" s="23">
        <f>(VLOOKUP(C21,'8. Images'!$D$4:$H$359,5,FALSE))+I21</f>
        <v>120</v>
      </c>
      <c r="K21" s="44" t="str">
        <f>IF(MAX(E21:G21)&gt;Data!$K$13,"National Record","-")</f>
        <v>-</v>
      </c>
      <c r="L21" s="44" t="str">
        <f>IF(MAX(F21:H21)&gt;Data!$M$13,"World Record","-")</f>
        <v>-</v>
      </c>
    </row>
    <row r="22" spans="1:12">
      <c r="B22"/>
      <c r="C22"/>
      <c r="E22"/>
      <c r="F22"/>
      <c r="G22"/>
      <c r="H22"/>
      <c r="I22"/>
      <c r="J22"/>
      <c r="K22"/>
    </row>
    <row r="23" spans="1:12">
      <c r="B23"/>
      <c r="C23"/>
      <c r="E23"/>
      <c r="F23"/>
      <c r="G23"/>
      <c r="H23"/>
      <c r="I23" s="23"/>
      <c r="J23"/>
      <c r="K23"/>
    </row>
    <row r="24" spans="1:12">
      <c r="B24"/>
      <c r="C24"/>
      <c r="E24"/>
      <c r="F24"/>
      <c r="G24"/>
      <c r="H24"/>
      <c r="I24" s="23"/>
      <c r="J24"/>
      <c r="K24"/>
    </row>
    <row r="25" spans="1:12">
      <c r="B25"/>
      <c r="C25"/>
      <c r="E25"/>
      <c r="F25"/>
      <c r="G25"/>
      <c r="H25"/>
      <c r="I25" s="23"/>
      <c r="J25"/>
      <c r="K25"/>
    </row>
    <row r="26" spans="1:12">
      <c r="B26"/>
      <c r="C26"/>
      <c r="E26"/>
      <c r="F26"/>
      <c r="G26"/>
      <c r="H26"/>
      <c r="I26" s="23"/>
      <c r="J26"/>
      <c r="K26"/>
    </row>
    <row r="27" spans="1:12">
      <c r="B27"/>
      <c r="C27"/>
      <c r="E27"/>
      <c r="F27"/>
      <c r="G27"/>
      <c r="H27"/>
      <c r="I27" s="23"/>
      <c r="J27"/>
      <c r="K27"/>
    </row>
    <row r="28" spans="1:12">
      <c r="B28"/>
      <c r="C28"/>
      <c r="E28"/>
      <c r="F28"/>
      <c r="G28"/>
      <c r="H28"/>
      <c r="I28" s="23"/>
      <c r="J28"/>
      <c r="K28"/>
    </row>
    <row r="29" spans="1:12">
      <c r="B29"/>
      <c r="C29"/>
      <c r="E29"/>
      <c r="F29"/>
      <c r="G29"/>
      <c r="H29"/>
      <c r="I29" s="23"/>
      <c r="J29"/>
      <c r="K29"/>
    </row>
    <row r="30" spans="1:12">
      <c r="B30"/>
      <c r="C30"/>
      <c r="E30"/>
      <c r="F30"/>
      <c r="G30"/>
      <c r="H30"/>
      <c r="I30" s="23"/>
      <c r="J30"/>
      <c r="K30"/>
    </row>
    <row r="31" spans="1:12">
      <c r="B31"/>
      <c r="C31"/>
      <c r="E31"/>
      <c r="F31"/>
      <c r="G31"/>
      <c r="H31"/>
      <c r="I31" s="23"/>
      <c r="J31"/>
      <c r="K31"/>
    </row>
    <row r="32" spans="1:12">
      <c r="B32"/>
      <c r="C32"/>
      <c r="E32"/>
      <c r="F32"/>
      <c r="G32"/>
      <c r="H32"/>
      <c r="I32" s="23"/>
      <c r="J32"/>
      <c r="K32"/>
    </row>
    <row r="33" spans="1:12">
      <c r="B33"/>
      <c r="C33"/>
      <c r="E33"/>
      <c r="F33"/>
      <c r="G33"/>
      <c r="H33"/>
      <c r="I33" s="23"/>
      <c r="J33"/>
      <c r="K33"/>
    </row>
    <row r="34" spans="1:12">
      <c r="B34"/>
      <c r="C34"/>
      <c r="E34"/>
      <c r="F34"/>
      <c r="G34"/>
      <c r="H34"/>
      <c r="I34" s="23"/>
      <c r="J34"/>
      <c r="K34"/>
    </row>
    <row r="35" spans="1:12">
      <c r="B35"/>
      <c r="C35"/>
      <c r="E35"/>
      <c r="F35"/>
      <c r="G35"/>
      <c r="H35"/>
      <c r="I35" s="23"/>
      <c r="J35"/>
      <c r="K35"/>
    </row>
    <row r="36" spans="1:12">
      <c r="B36"/>
      <c r="C36"/>
      <c r="E36"/>
      <c r="F36"/>
      <c r="G36"/>
      <c r="H36"/>
      <c r="I36" s="23"/>
      <c r="J36"/>
      <c r="K36"/>
    </row>
    <row r="37" spans="1:12">
      <c r="B37"/>
      <c r="C37"/>
      <c r="E37"/>
      <c r="F37"/>
      <c r="G37"/>
      <c r="H37"/>
      <c r="I37" s="23"/>
      <c r="J37"/>
      <c r="K37"/>
    </row>
    <row r="38" spans="1:12">
      <c r="B38"/>
      <c r="C38"/>
      <c r="E38"/>
      <c r="F38"/>
      <c r="G38"/>
      <c r="H38"/>
      <c r="I38" s="23"/>
      <c r="J38"/>
      <c r="K38"/>
    </row>
    <row r="39" spans="1:12">
      <c r="B39"/>
      <c r="C39"/>
      <c r="E39"/>
      <c r="F39"/>
      <c r="G39"/>
      <c r="H39"/>
      <c r="I39" s="23"/>
      <c r="J39"/>
      <c r="K39"/>
    </row>
    <row r="40" spans="1:12">
      <c r="B40"/>
      <c r="C40"/>
      <c r="E40"/>
      <c r="F40"/>
      <c r="G40"/>
      <c r="H40"/>
      <c r="I40" s="23"/>
      <c r="J40"/>
      <c r="K40"/>
    </row>
    <row r="41" spans="1:12">
      <c r="B41"/>
      <c r="C41"/>
      <c r="E41"/>
      <c r="F41"/>
      <c r="G41"/>
      <c r="H41"/>
      <c r="I41" s="23"/>
      <c r="J41"/>
      <c r="K41"/>
    </row>
    <row r="42" spans="1:12" ht="15.75">
      <c r="A42" s="7"/>
      <c r="C42" s="45"/>
      <c r="D42" s="23"/>
      <c r="E42"/>
      <c r="F42"/>
      <c r="G42"/>
      <c r="H42"/>
      <c r="I42" s="23"/>
      <c r="J42" s="23"/>
      <c r="K42" s="44"/>
      <c r="L42" s="44"/>
    </row>
    <row r="43" spans="1:12" ht="15.75">
      <c r="A43" s="7"/>
      <c r="C43" s="45"/>
      <c r="D43" s="23"/>
      <c r="E43"/>
      <c r="F43"/>
      <c r="G43"/>
      <c r="H43"/>
      <c r="I43" s="23"/>
      <c r="J43" s="23"/>
      <c r="K43" s="44"/>
      <c r="L43" s="44"/>
    </row>
    <row r="44" spans="1:12" ht="15.75">
      <c r="A44" s="7"/>
      <c r="C44" s="45"/>
      <c r="D44" s="23"/>
      <c r="E44"/>
      <c r="F44"/>
      <c r="G44"/>
      <c r="H44"/>
      <c r="I44" s="23"/>
      <c r="J44" s="23"/>
      <c r="K44" s="44"/>
      <c r="L44" s="44"/>
    </row>
    <row r="45" spans="1:12" ht="15.75">
      <c r="A45" s="7"/>
      <c r="C45" s="45"/>
      <c r="D45" s="23"/>
      <c r="E45"/>
      <c r="F45"/>
      <c r="G45"/>
      <c r="H45"/>
      <c r="I45" s="23"/>
      <c r="J45" s="23"/>
      <c r="K45" s="44"/>
      <c r="L45" s="44"/>
    </row>
    <row r="46" spans="1:12">
      <c r="A46" s="7"/>
      <c r="E46"/>
      <c r="F46"/>
      <c r="G46"/>
      <c r="H46"/>
      <c r="I46" s="23"/>
      <c r="J46" s="23"/>
      <c r="K46" s="44"/>
    </row>
    <row r="47" spans="1:12">
      <c r="A47" s="7"/>
      <c r="E47"/>
      <c r="F47"/>
      <c r="G47"/>
      <c r="H47"/>
      <c r="I47" s="23"/>
      <c r="J47" s="23"/>
      <c r="K47" s="44"/>
    </row>
    <row r="48" spans="1:12">
      <c r="A48" s="7"/>
      <c r="E48"/>
      <c r="F48"/>
      <c r="G48"/>
      <c r="H48"/>
      <c r="I48" s="23"/>
      <c r="J48" s="23"/>
      <c r="K48" s="44"/>
    </row>
    <row r="49" spans="1:11">
      <c r="A49" s="7"/>
      <c r="E49"/>
      <c r="F49"/>
      <c r="G49"/>
      <c r="H49"/>
      <c r="I49" s="23"/>
      <c r="J49" s="23"/>
      <c r="K49" s="44"/>
    </row>
    <row r="50" spans="1:11">
      <c r="A50" s="7"/>
      <c r="E50"/>
      <c r="F50"/>
      <c r="G50"/>
      <c r="H50"/>
      <c r="I50" s="23"/>
      <c r="J50" s="23"/>
      <c r="K50" s="44"/>
    </row>
    <row r="51" spans="1:11">
      <c r="A51" s="7"/>
      <c r="E51"/>
      <c r="F51"/>
      <c r="G51"/>
      <c r="H51"/>
      <c r="I51" s="23"/>
      <c r="J51" s="23"/>
      <c r="K51" s="44"/>
    </row>
    <row r="52" spans="1:11">
      <c r="A52" s="7"/>
      <c r="E52"/>
      <c r="F52"/>
      <c r="G52"/>
      <c r="H52"/>
      <c r="I52" s="23"/>
      <c r="J52" s="23"/>
      <c r="K52" s="44"/>
    </row>
    <row r="53" spans="1:11" ht="15.75">
      <c r="A53" s="7"/>
      <c r="E53"/>
      <c r="F53"/>
      <c r="G53" s="36"/>
      <c r="H53"/>
      <c r="I53" s="23"/>
      <c r="J53" s="23"/>
      <c r="K53" s="44"/>
    </row>
    <row r="54" spans="1:11" ht="15.75">
      <c r="A54" s="7"/>
      <c r="E54"/>
      <c r="F54"/>
      <c r="G54" s="36"/>
      <c r="H54"/>
      <c r="I54" s="23"/>
      <c r="J54" s="23"/>
      <c r="K54" s="44"/>
    </row>
    <row r="55" spans="1:11" ht="15.75">
      <c r="A55" s="7"/>
      <c r="E55"/>
      <c r="F55"/>
      <c r="G55" s="36"/>
      <c r="H55"/>
      <c r="I55" s="23"/>
      <c r="J55" s="23"/>
      <c r="K55" s="44"/>
    </row>
    <row r="56" spans="1:11" ht="15.75">
      <c r="A56" s="7"/>
      <c r="E56"/>
      <c r="F56"/>
      <c r="G56" s="36"/>
      <c r="H56"/>
      <c r="I56" s="23"/>
      <c r="J56" s="23"/>
      <c r="K56" s="44"/>
    </row>
    <row r="57" spans="1:11" ht="15.75">
      <c r="A57" s="7"/>
      <c r="E57"/>
      <c r="F57"/>
      <c r="G57" s="36"/>
      <c r="H57"/>
      <c r="I57" s="23"/>
      <c r="J57" s="23"/>
      <c r="K57" s="44"/>
    </row>
    <row r="58" spans="1:11" ht="15.75">
      <c r="A58" s="7"/>
      <c r="E58"/>
      <c r="F58"/>
      <c r="G58" s="36"/>
      <c r="H58"/>
      <c r="I58" s="23"/>
      <c r="J58" s="23"/>
      <c r="K58" s="44"/>
    </row>
    <row r="59" spans="1:11" ht="15.75">
      <c r="A59" s="7"/>
      <c r="E59"/>
      <c r="F59"/>
      <c r="G59" s="36"/>
      <c r="H59"/>
      <c r="I59" s="23"/>
      <c r="J59" s="23"/>
      <c r="K59" s="44"/>
    </row>
    <row r="60" spans="1:11" ht="15.75">
      <c r="A60" s="7"/>
      <c r="E60"/>
      <c r="F60"/>
      <c r="G60" s="36"/>
      <c r="H60"/>
      <c r="I60" s="23"/>
      <c r="J60" s="23"/>
      <c r="K60" s="44"/>
    </row>
    <row r="61" spans="1:11" ht="15.75">
      <c r="A61" s="7"/>
      <c r="E61"/>
      <c r="F61"/>
      <c r="G61" s="36"/>
      <c r="H61"/>
      <c r="I61" s="23"/>
      <c r="J61" s="23"/>
      <c r="K61" s="44"/>
    </row>
    <row r="62" spans="1:11" ht="15.75">
      <c r="A62" s="7"/>
      <c r="E62"/>
      <c r="F62"/>
      <c r="G62" s="36"/>
      <c r="H62"/>
      <c r="I62" s="23"/>
      <c r="J62" s="23"/>
      <c r="K62" s="44"/>
    </row>
    <row r="63" spans="1:11" ht="15.75">
      <c r="A63" s="7"/>
      <c r="E63"/>
      <c r="F63"/>
      <c r="G63" s="36"/>
      <c r="H63"/>
      <c r="I63" s="23"/>
      <c r="J63" s="23"/>
      <c r="K63" s="31"/>
    </row>
    <row r="64" spans="1:11">
      <c r="A64" s="7"/>
      <c r="E64"/>
      <c r="F64"/>
      <c r="G64"/>
      <c r="H64"/>
      <c r="I64" s="23"/>
      <c r="J64" s="23"/>
      <c r="K64" s="31"/>
    </row>
    <row r="65" spans="1:11">
      <c r="A65" s="7"/>
      <c r="E65"/>
      <c r="F65"/>
      <c r="G65"/>
      <c r="H65"/>
      <c r="I65" s="23"/>
      <c r="J65" s="23"/>
      <c r="K65" s="31"/>
    </row>
    <row r="66" spans="1:11">
      <c r="A66" s="7"/>
      <c r="E66"/>
      <c r="F66"/>
      <c r="G66"/>
      <c r="H66"/>
      <c r="I66" s="23"/>
      <c r="J66" s="23"/>
      <c r="K66" s="31"/>
    </row>
    <row r="67" spans="1:11">
      <c r="A67" s="7"/>
      <c r="E67"/>
      <c r="F67"/>
      <c r="G67"/>
      <c r="H67"/>
      <c r="I67" s="23"/>
      <c r="J67" s="23"/>
      <c r="K67" s="31"/>
    </row>
    <row r="68" spans="1:11">
      <c r="A68" s="7"/>
      <c r="E68"/>
      <c r="F68"/>
      <c r="G68"/>
      <c r="H68"/>
      <c r="I68" s="23"/>
      <c r="J68" s="23"/>
      <c r="K68" s="31"/>
    </row>
    <row r="69" spans="1:11">
      <c r="A69" s="7"/>
      <c r="E69"/>
      <c r="F69"/>
      <c r="G69"/>
      <c r="H69"/>
      <c r="I69" s="23"/>
      <c r="J69" s="23"/>
      <c r="K69" s="31"/>
    </row>
    <row r="70" spans="1:11">
      <c r="A70" s="7"/>
      <c r="E70"/>
      <c r="F70"/>
      <c r="G70"/>
      <c r="H70"/>
      <c r="I70" s="23"/>
      <c r="J70" s="23"/>
      <c r="K70" s="31"/>
    </row>
    <row r="71" spans="1:11">
      <c r="A71" s="7"/>
      <c r="E71"/>
      <c r="F71"/>
      <c r="G71"/>
      <c r="H71"/>
      <c r="I71" s="23"/>
      <c r="J71" s="23"/>
      <c r="K71" s="31"/>
    </row>
    <row r="72" spans="1:11">
      <c r="A72" s="7"/>
      <c r="E72"/>
      <c r="F72"/>
      <c r="G72"/>
      <c r="H72"/>
      <c r="I72" s="23"/>
      <c r="J72" s="23"/>
      <c r="K72" s="31"/>
    </row>
    <row r="73" spans="1:11">
      <c r="A73" s="7"/>
      <c r="E73"/>
      <c r="F73"/>
      <c r="G73"/>
      <c r="H73"/>
      <c r="I73" s="23"/>
      <c r="J73" s="23"/>
      <c r="K73" s="31"/>
    </row>
    <row r="74" spans="1:11">
      <c r="A74" s="7"/>
      <c r="E74"/>
      <c r="F74"/>
      <c r="G74"/>
      <c r="H74"/>
      <c r="I74" s="23"/>
      <c r="J74" s="23"/>
      <c r="K74" s="31"/>
    </row>
    <row r="75" spans="1:11">
      <c r="A75" s="7"/>
      <c r="E75"/>
      <c r="F75"/>
      <c r="G75"/>
      <c r="H75"/>
      <c r="I75" s="23"/>
      <c r="J75" s="23"/>
      <c r="K75" s="31"/>
    </row>
    <row r="76" spans="1:11">
      <c r="A76" s="7"/>
      <c r="E76"/>
      <c r="F76"/>
      <c r="G76"/>
      <c r="H76"/>
      <c r="I76" s="23"/>
      <c r="J76" s="23"/>
      <c r="K76" s="31"/>
    </row>
    <row r="77" spans="1:11">
      <c r="B77"/>
      <c r="E77"/>
      <c r="F77"/>
      <c r="G77"/>
      <c r="H77"/>
      <c r="I77"/>
      <c r="J77"/>
      <c r="K77"/>
    </row>
    <row r="78" spans="1:11">
      <c r="B78"/>
      <c r="E78"/>
      <c r="F78"/>
      <c r="G78"/>
      <c r="H78"/>
      <c r="I78"/>
      <c r="J78"/>
      <c r="K78"/>
    </row>
    <row r="79" spans="1:11">
      <c r="B79"/>
      <c r="E79"/>
      <c r="F79"/>
      <c r="G79"/>
      <c r="H79"/>
      <c r="I79"/>
      <c r="J79"/>
      <c r="K79"/>
    </row>
    <row r="80" spans="1:11">
      <c r="B80"/>
      <c r="E80"/>
      <c r="F80"/>
      <c r="G80"/>
      <c r="H80"/>
      <c r="I80"/>
      <c r="J80"/>
      <c r="K80"/>
    </row>
    <row r="81" spans="2:11">
      <c r="B81"/>
      <c r="E81"/>
      <c r="F81"/>
      <c r="G81"/>
      <c r="H81"/>
      <c r="I81"/>
      <c r="J81"/>
      <c r="K81"/>
    </row>
    <row r="82" spans="2:11">
      <c r="B82"/>
      <c r="E82"/>
      <c r="F82"/>
      <c r="G82"/>
      <c r="H82"/>
      <c r="I82"/>
      <c r="J82"/>
      <c r="K82"/>
    </row>
    <row r="83" spans="2:11">
      <c r="B83"/>
      <c r="E83"/>
      <c r="F83"/>
      <c r="G83"/>
      <c r="H83"/>
      <c r="I83"/>
      <c r="J83"/>
      <c r="K83"/>
    </row>
    <row r="84" spans="2:11">
      <c r="B84"/>
      <c r="E84"/>
      <c r="F84"/>
      <c r="G84"/>
      <c r="H84"/>
      <c r="I84"/>
      <c r="J84"/>
      <c r="K84"/>
    </row>
    <row r="85" spans="2:11">
      <c r="B85"/>
      <c r="E85"/>
      <c r="F85"/>
      <c r="G85"/>
      <c r="H85"/>
      <c r="I85"/>
      <c r="J85"/>
      <c r="K85"/>
    </row>
    <row r="86" spans="2:11">
      <c r="B86"/>
      <c r="E86"/>
      <c r="F86"/>
      <c r="G86"/>
      <c r="H86"/>
      <c r="I86"/>
      <c r="J86"/>
      <c r="K86"/>
    </row>
    <row r="87" spans="2:11">
      <c r="B87"/>
      <c r="E87"/>
      <c r="F87"/>
      <c r="G87"/>
      <c r="H87"/>
      <c r="I87"/>
      <c r="J87"/>
      <c r="K87"/>
    </row>
    <row r="88" spans="2:11">
      <c r="B88"/>
      <c r="E88"/>
      <c r="F88"/>
      <c r="G88"/>
      <c r="H88"/>
      <c r="I88"/>
      <c r="J88"/>
      <c r="K88"/>
    </row>
    <row r="89" spans="2:11">
      <c r="B89"/>
      <c r="E89"/>
      <c r="F89"/>
      <c r="G89"/>
      <c r="H89"/>
      <c r="I89"/>
      <c r="J89"/>
      <c r="K89"/>
    </row>
    <row r="90" spans="2:11">
      <c r="B90"/>
      <c r="E90"/>
      <c r="F90"/>
      <c r="G90"/>
      <c r="H90"/>
      <c r="I90"/>
      <c r="J90"/>
      <c r="K90"/>
    </row>
    <row r="91" spans="2:11">
      <c r="B91"/>
      <c r="E91"/>
      <c r="F91"/>
      <c r="G91"/>
      <c r="H91"/>
      <c r="I91"/>
      <c r="J91"/>
      <c r="K91"/>
    </row>
    <row r="92" spans="2:11">
      <c r="B92"/>
      <c r="E92"/>
      <c r="F92"/>
      <c r="G92"/>
      <c r="H92"/>
      <c r="I92"/>
      <c r="J92"/>
      <c r="K92"/>
    </row>
    <row r="93" spans="2:11">
      <c r="B93"/>
      <c r="E93"/>
      <c r="F93"/>
      <c r="G93"/>
      <c r="H93"/>
      <c r="I93"/>
      <c r="J93"/>
      <c r="K93"/>
    </row>
    <row r="94" spans="2:11">
      <c r="B94"/>
      <c r="E94"/>
      <c r="F94"/>
      <c r="G94"/>
      <c r="H94"/>
      <c r="I94"/>
      <c r="J94"/>
      <c r="K94"/>
    </row>
    <row r="95" spans="2:11">
      <c r="B95"/>
      <c r="E95"/>
      <c r="F95"/>
      <c r="G95"/>
      <c r="H95"/>
      <c r="I95"/>
      <c r="J95"/>
      <c r="K95"/>
    </row>
    <row r="96" spans="2:11">
      <c r="B96"/>
      <c r="E96"/>
      <c r="F96"/>
      <c r="G96"/>
      <c r="H96"/>
      <c r="I96"/>
      <c r="J96"/>
      <c r="K96"/>
    </row>
    <row r="97" spans="2:11">
      <c r="B97"/>
      <c r="E97"/>
      <c r="F97"/>
      <c r="G97"/>
      <c r="H97"/>
      <c r="I97"/>
      <c r="J97"/>
      <c r="K97"/>
    </row>
    <row r="98" spans="2:11">
      <c r="B98"/>
      <c r="E98"/>
      <c r="F98"/>
      <c r="G98"/>
      <c r="H98"/>
      <c r="I98"/>
      <c r="J98"/>
      <c r="K98"/>
    </row>
    <row r="99" spans="2:11">
      <c r="B99"/>
      <c r="E99"/>
      <c r="F99"/>
      <c r="G99"/>
      <c r="H99"/>
      <c r="I99"/>
      <c r="J99"/>
      <c r="K99"/>
    </row>
    <row r="100" spans="2:11">
      <c r="B100"/>
      <c r="E100"/>
      <c r="F100"/>
      <c r="G100"/>
      <c r="H100"/>
      <c r="I100"/>
      <c r="J100"/>
      <c r="K100"/>
    </row>
    <row r="101" spans="2:11">
      <c r="B101"/>
      <c r="E101"/>
      <c r="F101"/>
      <c r="G101"/>
      <c r="H101"/>
      <c r="I101"/>
      <c r="J101"/>
      <c r="K101"/>
    </row>
    <row r="102" spans="2:11">
      <c r="B102"/>
      <c r="E102"/>
      <c r="F102"/>
      <c r="G102"/>
      <c r="H102"/>
      <c r="I102"/>
      <c r="J102"/>
      <c r="K102"/>
    </row>
    <row r="103" spans="2:11">
      <c r="B103"/>
      <c r="E103"/>
      <c r="F103"/>
      <c r="G103"/>
      <c r="H103"/>
      <c r="I103"/>
      <c r="J103"/>
      <c r="K103"/>
    </row>
    <row r="104" spans="2:11">
      <c r="B104"/>
      <c r="E104"/>
      <c r="F104"/>
      <c r="G104"/>
      <c r="H104"/>
      <c r="I104"/>
      <c r="J104"/>
      <c r="K104"/>
    </row>
    <row r="105" spans="2:11">
      <c r="B105"/>
      <c r="E105"/>
      <c r="F105"/>
      <c r="G105"/>
      <c r="H105"/>
      <c r="I105"/>
      <c r="J105"/>
      <c r="K105"/>
    </row>
    <row r="106" spans="2:11">
      <c r="B106"/>
      <c r="E106"/>
      <c r="F106"/>
      <c r="G106"/>
      <c r="H106"/>
      <c r="I106"/>
      <c r="J106"/>
      <c r="K106"/>
    </row>
    <row r="107" spans="2:11">
      <c r="B107"/>
      <c r="E107"/>
      <c r="F107"/>
      <c r="G107"/>
      <c r="H107"/>
      <c r="I107"/>
      <c r="J107"/>
      <c r="K107"/>
    </row>
    <row r="108" spans="2:11">
      <c r="B108"/>
      <c r="E108"/>
      <c r="F108"/>
      <c r="G108"/>
      <c r="H108"/>
      <c r="I108"/>
      <c r="J108"/>
      <c r="K108"/>
    </row>
    <row r="109" spans="2:11">
      <c r="B109"/>
      <c r="E109"/>
      <c r="F109"/>
      <c r="G109"/>
      <c r="H109"/>
      <c r="I109"/>
      <c r="J109"/>
      <c r="K109"/>
    </row>
    <row r="110" spans="2:11">
      <c r="B110"/>
      <c r="E110"/>
      <c r="F110"/>
      <c r="G110"/>
      <c r="H110"/>
      <c r="I110"/>
      <c r="J110"/>
      <c r="K110"/>
    </row>
    <row r="111" spans="2:11">
      <c r="B111"/>
      <c r="E111"/>
      <c r="F111"/>
      <c r="G111"/>
      <c r="H111"/>
      <c r="I111"/>
      <c r="J111"/>
      <c r="K111"/>
    </row>
    <row r="112" spans="2:11">
      <c r="B112"/>
      <c r="E112"/>
      <c r="F112"/>
      <c r="G112"/>
      <c r="H112"/>
      <c r="I112"/>
      <c r="J112"/>
      <c r="K112"/>
    </row>
    <row r="113" spans="2:11">
      <c r="B113"/>
      <c r="E113"/>
      <c r="F113"/>
      <c r="G113"/>
      <c r="H113"/>
      <c r="I113"/>
      <c r="J113"/>
      <c r="K113"/>
    </row>
    <row r="114" spans="2:11">
      <c r="B114"/>
      <c r="E114"/>
      <c r="F114"/>
      <c r="G114"/>
      <c r="H114"/>
      <c r="I114"/>
      <c r="J114"/>
      <c r="K114"/>
    </row>
    <row r="115" spans="2:11">
      <c r="B115"/>
      <c r="E115"/>
      <c r="F115"/>
      <c r="G115"/>
      <c r="H115"/>
      <c r="I115"/>
      <c r="J115"/>
      <c r="K115"/>
    </row>
    <row r="116" spans="2:11">
      <c r="B116"/>
      <c r="E116"/>
      <c r="F116"/>
      <c r="G116"/>
      <c r="H116"/>
      <c r="I116"/>
      <c r="J116"/>
      <c r="K116"/>
    </row>
    <row r="117" spans="2:11">
      <c r="B117"/>
      <c r="E117"/>
      <c r="F117"/>
      <c r="G117"/>
      <c r="H117"/>
      <c r="I117"/>
      <c r="J117"/>
      <c r="K117"/>
    </row>
    <row r="118" spans="2:11">
      <c r="B118"/>
      <c r="E118"/>
      <c r="F118"/>
      <c r="G118"/>
      <c r="H118"/>
      <c r="I118"/>
      <c r="J118"/>
      <c r="K118"/>
    </row>
    <row r="119" spans="2:11">
      <c r="B119"/>
      <c r="E119"/>
      <c r="F119"/>
      <c r="G119"/>
      <c r="H119"/>
      <c r="I119"/>
      <c r="J119"/>
      <c r="K119"/>
    </row>
    <row r="120" spans="2:11">
      <c r="B120"/>
      <c r="E120"/>
      <c r="F120"/>
      <c r="G120"/>
      <c r="H120"/>
      <c r="I120"/>
      <c r="J120"/>
      <c r="K120"/>
    </row>
    <row r="121" spans="2:11">
      <c r="B121"/>
      <c r="E121"/>
      <c r="F121"/>
      <c r="G121"/>
      <c r="H121"/>
      <c r="I121"/>
      <c r="J121"/>
      <c r="K121"/>
    </row>
    <row r="122" spans="2:11">
      <c r="B122"/>
      <c r="E122"/>
      <c r="F122"/>
      <c r="G122"/>
      <c r="H122"/>
      <c r="I122"/>
      <c r="J122"/>
      <c r="K122"/>
    </row>
    <row r="123" spans="2:11">
      <c r="B123"/>
      <c r="E123"/>
      <c r="F123"/>
      <c r="G123"/>
      <c r="H123"/>
      <c r="I123"/>
      <c r="J123"/>
      <c r="K123"/>
    </row>
    <row r="124" spans="2:11">
      <c r="B124"/>
      <c r="E124"/>
      <c r="F124"/>
      <c r="G124"/>
      <c r="H124"/>
      <c r="I124"/>
      <c r="J124"/>
      <c r="K124"/>
    </row>
    <row r="125" spans="2:11">
      <c r="B125"/>
      <c r="E125"/>
      <c r="F125"/>
      <c r="G125"/>
      <c r="H125"/>
      <c r="I125"/>
      <c r="J125"/>
      <c r="K125"/>
    </row>
    <row r="126" spans="2:11">
      <c r="B126"/>
      <c r="E126"/>
      <c r="F126"/>
      <c r="G126"/>
      <c r="H126"/>
      <c r="I126"/>
      <c r="J126"/>
      <c r="K126"/>
    </row>
    <row r="127" spans="2:11">
      <c r="B127"/>
      <c r="E127"/>
      <c r="F127"/>
      <c r="G127"/>
      <c r="H127"/>
      <c r="I127"/>
      <c r="J127"/>
      <c r="K127"/>
    </row>
    <row r="128" spans="2:11">
      <c r="B128"/>
      <c r="E128"/>
      <c r="F128"/>
      <c r="G128"/>
      <c r="H128"/>
      <c r="I128"/>
      <c r="J128"/>
      <c r="K128"/>
    </row>
    <row r="129" spans="2:11">
      <c r="B129"/>
      <c r="E129"/>
      <c r="F129"/>
      <c r="G129"/>
      <c r="H129"/>
      <c r="I129"/>
      <c r="J129"/>
      <c r="K129"/>
    </row>
    <row r="130" spans="2:11">
      <c r="B130"/>
      <c r="E130"/>
      <c r="F130"/>
      <c r="G130"/>
      <c r="H130"/>
      <c r="I130"/>
      <c r="J130"/>
      <c r="K130"/>
    </row>
    <row r="131" spans="2:11">
      <c r="B131"/>
      <c r="E131"/>
      <c r="F131"/>
      <c r="G131"/>
      <c r="H131"/>
      <c r="I131"/>
      <c r="J131"/>
      <c r="K131"/>
    </row>
    <row r="132" spans="2:11">
      <c r="B132"/>
      <c r="E132"/>
      <c r="F132"/>
      <c r="G132"/>
      <c r="H132"/>
      <c r="I132"/>
      <c r="J132"/>
      <c r="K132"/>
    </row>
    <row r="133" spans="2:11">
      <c r="B133"/>
      <c r="E133"/>
      <c r="F133"/>
      <c r="G133"/>
      <c r="H133"/>
      <c r="I133"/>
      <c r="J133"/>
      <c r="K133"/>
    </row>
    <row r="134" spans="2:11">
      <c r="B134"/>
      <c r="E134"/>
      <c r="F134"/>
      <c r="G134"/>
      <c r="H134"/>
      <c r="I134"/>
      <c r="J134"/>
      <c r="K134"/>
    </row>
  </sheetData>
  <sortState ref="A4:M21">
    <sortCondition ref="B4:B21"/>
  </sortState>
  <mergeCells count="1">
    <mergeCell ref="A1:C1"/>
  </mergeCells>
  <phoneticPr fontId="7" type="noConversion"/>
  <conditionalFormatting sqref="E1">
    <cfRule type="expression" dxfId="46" priority="0" stopIfTrue="1">
      <formula xml:space="preserve"> IF(E1&gt;G1,1,0)</formula>
    </cfRule>
  </conditionalFormatting>
  <conditionalFormatting sqref="E4:E21">
    <cfRule type="cellIs" dxfId="45" priority="1" stopIfTrue="1" operator="equal">
      <formula>MAX(E4:G4)</formula>
    </cfRule>
  </conditionalFormatting>
  <conditionalFormatting sqref="F4:F21">
    <cfRule type="cellIs" dxfId="44" priority="2" stopIfTrue="1" operator="equal">
      <formula>MAX(E4:G4)</formula>
    </cfRule>
  </conditionalFormatting>
  <conditionalFormatting sqref="G4:G21">
    <cfRule type="cellIs" dxfId="43" priority="3" stopIfTrue="1" operator="equal">
      <formula>MAX(E4:G4)</formula>
    </cfRule>
  </conditionalFormatting>
  <pageMargins left="0.23622047244094491" right="0.23622047244094491" top="1.24" bottom="0.98425196850393704" header="0.23622047244094491" footer="0.51181102362204722"/>
  <pageSetup paperSize="9" orientation="landscape" horizontalDpi="4294967292" verticalDpi="4294967292"/>
  <headerFooter>
    <oddHeader>&amp;R&amp;G</oddHeader>
  </headerFooter>
  <legacyDrawingHF r:id="rId1"/>
  <tableParts count="1"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2"/>
  <dimension ref="A1:M391"/>
  <sheetViews>
    <sheetView zoomScale="150" zoomScaleNormal="150" zoomScalePageLayoutView="200" workbookViewId="0">
      <pane xSplit="4" ySplit="3" topLeftCell="E5" activePane="bottomRight" state="frozen"/>
      <selection activeCell="B2" sqref="B1:B1048576"/>
      <selection pane="topRight" activeCell="B2" sqref="B1:B1048576"/>
      <selection pane="bottomLeft" activeCell="B2" sqref="B1:B1048576"/>
      <selection pane="bottomRight" activeCell="E5" sqref="E5"/>
    </sheetView>
  </sheetViews>
  <sheetFormatPr defaultRowHeight="12.75"/>
  <cols>
    <col min="1" max="1" width="5.85546875" style="158" customWidth="1"/>
    <col min="2" max="2" width="8" customWidth="1"/>
    <col min="3" max="3" width="12.5703125" style="7" customWidth="1"/>
    <col min="4" max="4" width="34.7109375" style="120" customWidth="1"/>
    <col min="5" max="5" width="9.7109375" customWidth="1"/>
    <col min="6" max="6" width="9.140625" customWidth="1"/>
    <col min="7" max="7" width="9.140625" style="8" customWidth="1"/>
    <col min="8" max="8" width="14.42578125" style="8" customWidth="1"/>
    <col min="9" max="9" width="15.42578125" style="29" customWidth="1"/>
    <col min="10" max="10" width="14" customWidth="1"/>
    <col min="11" max="11" width="12.7109375" customWidth="1"/>
    <col min="12" max="12" width="8.7109375"/>
    <col min="13" max="13" width="12" customWidth="1"/>
  </cols>
  <sheetData>
    <row r="1" spans="1:13" ht="18">
      <c r="B1" s="258" t="s">
        <v>128</v>
      </c>
      <c r="C1" s="258"/>
      <c r="D1" s="258"/>
      <c r="E1" s="49"/>
      <c r="G1" s="52" t="str">
        <f>Event_Details!$B$2</f>
        <v>Indian Open Memory Championships 2019</v>
      </c>
    </row>
    <row r="2" spans="1:13">
      <c r="G2" s="82" t="str">
        <f>Event_Details!$B$4</f>
        <v>12th - 13th October 2018</v>
      </c>
    </row>
    <row r="3" spans="1:13" ht="25.5" customHeight="1" thickBot="1">
      <c r="A3" s="55" t="s">
        <v>694</v>
      </c>
      <c r="B3" s="9" t="s">
        <v>40</v>
      </c>
      <c r="C3" s="10" t="s">
        <v>41</v>
      </c>
      <c r="D3" s="56" t="s">
        <v>39</v>
      </c>
      <c r="E3" s="15" t="s">
        <v>5</v>
      </c>
      <c r="F3" s="14" t="s">
        <v>30</v>
      </c>
      <c r="G3" s="12" t="s">
        <v>31</v>
      </c>
      <c r="H3" s="13" t="s">
        <v>32</v>
      </c>
      <c r="I3" s="70" t="s">
        <v>88</v>
      </c>
      <c r="J3" s="71" t="s">
        <v>89</v>
      </c>
    </row>
    <row r="4" spans="1:13" ht="16.5" thickBot="1">
      <c r="A4" s="55">
        <v>1</v>
      </c>
      <c r="B4" s="171">
        <v>1</v>
      </c>
      <c r="C4" s="172">
        <v>1</v>
      </c>
      <c r="D4" s="211" t="s">
        <v>388</v>
      </c>
      <c r="E4" s="160">
        <v>2068</v>
      </c>
      <c r="F4" s="174">
        <v>564</v>
      </c>
      <c r="G4" s="174">
        <v>809</v>
      </c>
      <c r="H4" s="174">
        <v>7116</v>
      </c>
      <c r="I4" s="31" t="str">
        <f>IF(F4&gt;Data!$K$8,"National Record","-")</f>
        <v>National Record</v>
      </c>
      <c r="J4" s="31" t="str">
        <f>IF(F4&gt;Data!$M$8,"World Record","-")</f>
        <v>-</v>
      </c>
    </row>
    <row r="5" spans="1:13" ht="16.5" thickBot="1">
      <c r="A5" s="55">
        <v>2</v>
      </c>
      <c r="B5" s="182">
        <v>2</v>
      </c>
      <c r="C5" s="183">
        <v>20</v>
      </c>
      <c r="D5" s="212" t="s">
        <v>371</v>
      </c>
      <c r="E5" s="160">
        <v>4867</v>
      </c>
      <c r="F5" s="184">
        <v>197</v>
      </c>
      <c r="G5" s="184">
        <v>283</v>
      </c>
      <c r="H5" s="184">
        <v>1049</v>
      </c>
      <c r="I5" s="31" t="str">
        <f>IF(F5&gt;Data!$K$8,"National Record","-")</f>
        <v>-</v>
      </c>
      <c r="J5" s="31" t="str">
        <f>IF(F5&gt;Data!$M$8,"World Record","-")</f>
        <v>-</v>
      </c>
    </row>
    <row r="6" spans="1:13" ht="16.5" thickBot="1">
      <c r="A6" s="55">
        <v>3</v>
      </c>
      <c r="B6" s="179">
        <v>3</v>
      </c>
      <c r="C6" s="180">
        <v>5</v>
      </c>
      <c r="D6" s="202" t="s">
        <v>359</v>
      </c>
      <c r="E6" s="160">
        <v>5360</v>
      </c>
      <c r="F6" s="181">
        <v>187</v>
      </c>
      <c r="G6" s="181">
        <v>268</v>
      </c>
      <c r="H6" s="181">
        <v>2684</v>
      </c>
      <c r="I6" s="31" t="str">
        <f>IF(F6&gt;Data!$K$8,"National Record","-")</f>
        <v>-</v>
      </c>
      <c r="J6" s="31" t="str">
        <f>IF(F6&gt;Data!$M$8,"World Record","-")</f>
        <v>-</v>
      </c>
    </row>
    <row r="7" spans="1:13" ht="16.5" thickBot="1">
      <c r="A7" s="55">
        <v>4</v>
      </c>
      <c r="B7" s="182">
        <v>4</v>
      </c>
      <c r="C7" s="183">
        <v>2</v>
      </c>
      <c r="D7" s="212" t="s">
        <v>336</v>
      </c>
      <c r="E7" s="181">
        <v>5426</v>
      </c>
      <c r="F7" s="184">
        <v>178</v>
      </c>
      <c r="G7" s="184">
        <v>255</v>
      </c>
      <c r="H7" s="184">
        <v>3564</v>
      </c>
      <c r="I7" s="31" t="str">
        <f>IF(F7&gt;Data!$K$8,"National Record","-")</f>
        <v>-</v>
      </c>
      <c r="J7" s="31" t="str">
        <f>IF(F7&gt;Data!$M$8,"World Record","-")</f>
        <v>-</v>
      </c>
      <c r="M7" s="8"/>
    </row>
    <row r="8" spans="1:13" ht="16.5" thickBot="1">
      <c r="A8" s="55">
        <v>5</v>
      </c>
      <c r="B8" s="179">
        <v>5</v>
      </c>
      <c r="C8" s="180">
        <v>10</v>
      </c>
      <c r="D8" s="202" t="s">
        <v>368</v>
      </c>
      <c r="E8" s="160">
        <v>4528</v>
      </c>
      <c r="F8" s="181">
        <v>168</v>
      </c>
      <c r="G8" s="181">
        <v>241</v>
      </c>
      <c r="H8" s="181">
        <v>1992</v>
      </c>
      <c r="I8" s="31" t="str">
        <f>IF(F8&gt;Data!$K$8,"National Record","-")</f>
        <v>-</v>
      </c>
      <c r="J8" s="31" t="str">
        <f>IF(F8&gt;Data!$M$8,"World Record","-")</f>
        <v>-</v>
      </c>
      <c r="M8" s="8"/>
    </row>
    <row r="9" spans="1:13" ht="16.5" thickBot="1">
      <c r="A9" s="55">
        <v>6</v>
      </c>
      <c r="B9" s="182">
        <v>6</v>
      </c>
      <c r="C9" s="183">
        <v>9</v>
      </c>
      <c r="D9" s="212" t="s">
        <v>395</v>
      </c>
      <c r="E9" s="160">
        <v>5386</v>
      </c>
      <c r="F9" s="184">
        <v>164</v>
      </c>
      <c r="G9" s="184">
        <v>235</v>
      </c>
      <c r="H9" s="184">
        <v>2125</v>
      </c>
      <c r="I9" s="31" t="str">
        <f>IF(F9&gt;Data!$K$8,"National Record","-")</f>
        <v>-</v>
      </c>
      <c r="J9" s="31" t="str">
        <f>IF(F9&gt;Data!$M$8,"World Record","-")</f>
        <v>-</v>
      </c>
      <c r="M9" s="8"/>
    </row>
    <row r="10" spans="1:13" ht="16.5" thickBot="1">
      <c r="A10" s="55">
        <v>7</v>
      </c>
      <c r="B10" s="179">
        <v>6</v>
      </c>
      <c r="C10" s="180">
        <v>4</v>
      </c>
      <c r="D10" s="202" t="s">
        <v>358</v>
      </c>
      <c r="E10" s="181">
        <v>0</v>
      </c>
      <c r="F10" s="181">
        <v>164</v>
      </c>
      <c r="G10" s="181">
        <v>235</v>
      </c>
      <c r="H10" s="181">
        <v>2829</v>
      </c>
      <c r="I10" s="31" t="str">
        <f>IF(F10&gt;Data!$K$8,"National Record","-")</f>
        <v>-</v>
      </c>
      <c r="J10" s="31" t="str">
        <f>IF(F10&gt;Data!$M$8,"World Record","-")</f>
        <v>-</v>
      </c>
    </row>
    <row r="11" spans="1:13" ht="16.5" thickBot="1">
      <c r="A11" s="55">
        <v>8</v>
      </c>
      <c r="B11" s="182">
        <v>8</v>
      </c>
      <c r="C11" s="183">
        <v>3</v>
      </c>
      <c r="D11" s="212" t="s">
        <v>384</v>
      </c>
      <c r="E11" s="160">
        <v>1074</v>
      </c>
      <c r="F11" s="184">
        <v>158</v>
      </c>
      <c r="G11" s="184">
        <v>227</v>
      </c>
      <c r="H11" s="184">
        <v>3340</v>
      </c>
      <c r="I11" s="31" t="str">
        <f>IF(F11&gt;Data!$K$8,"National Record","-")</f>
        <v>-</v>
      </c>
      <c r="J11" s="31" t="str">
        <f>IF(F11&gt;Data!$M$8,"World Record","-")</f>
        <v>-</v>
      </c>
      <c r="M11" s="45"/>
    </row>
    <row r="12" spans="1:13" ht="16.5" thickBot="1">
      <c r="A12" s="55">
        <v>9</v>
      </c>
      <c r="B12" s="179">
        <v>9</v>
      </c>
      <c r="C12" s="180">
        <v>7</v>
      </c>
      <c r="D12" s="202" t="s">
        <v>400</v>
      </c>
      <c r="E12" s="160">
        <v>4862</v>
      </c>
      <c r="F12" s="181">
        <v>144</v>
      </c>
      <c r="G12" s="181">
        <v>207</v>
      </c>
      <c r="H12" s="181">
        <v>2180</v>
      </c>
      <c r="I12" s="31" t="str">
        <f>IF(F12&gt;Data!$K$8,"National Record","-")</f>
        <v>-</v>
      </c>
      <c r="J12" s="31" t="str">
        <f>IF(F12&gt;Data!$M$8,"World Record","-")</f>
        <v>-</v>
      </c>
      <c r="M12" s="45"/>
    </row>
    <row r="13" spans="1:13" ht="16.5" thickBot="1">
      <c r="A13" s="55">
        <v>10</v>
      </c>
      <c r="B13" s="182">
        <v>10</v>
      </c>
      <c r="C13" s="183">
        <v>11</v>
      </c>
      <c r="D13" s="212" t="s">
        <v>379</v>
      </c>
      <c r="E13" s="184">
        <v>0</v>
      </c>
      <c r="F13" s="184">
        <v>140</v>
      </c>
      <c r="G13" s="184">
        <v>201</v>
      </c>
      <c r="H13" s="184">
        <v>1840</v>
      </c>
      <c r="I13" s="31" t="str">
        <f>IF(F13&gt;Data!$K$8,"National Record","-")</f>
        <v>-</v>
      </c>
      <c r="J13" s="31" t="str">
        <f>IF(F13&gt;Data!$M$8,"World Record","-")</f>
        <v>-</v>
      </c>
    </row>
    <row r="14" spans="1:13" ht="16.5" thickBot="1">
      <c r="A14" s="55">
        <v>11</v>
      </c>
      <c r="B14" s="179">
        <v>11</v>
      </c>
      <c r="C14" s="180">
        <v>31</v>
      </c>
      <c r="D14" s="202" t="s">
        <v>362</v>
      </c>
      <c r="E14" s="181">
        <v>0</v>
      </c>
      <c r="F14" s="181">
        <v>114</v>
      </c>
      <c r="G14" s="181">
        <v>164</v>
      </c>
      <c r="H14" s="181">
        <v>820</v>
      </c>
      <c r="I14" s="31" t="str">
        <f>IF(F14&gt;Data!$K$8,"National Record","-")</f>
        <v>-</v>
      </c>
      <c r="J14" s="31" t="str">
        <f>IF(F14&gt;Data!$M$8,"World Record","-")</f>
        <v>-</v>
      </c>
      <c r="M14" s="45"/>
    </row>
    <row r="15" spans="1:13" ht="16.5" thickBot="1">
      <c r="A15" s="55">
        <v>12</v>
      </c>
      <c r="B15" s="182">
        <v>12</v>
      </c>
      <c r="C15" s="183">
        <v>23</v>
      </c>
      <c r="D15" s="212" t="s">
        <v>322</v>
      </c>
      <c r="E15" s="184">
        <v>0</v>
      </c>
      <c r="F15" s="184">
        <v>110</v>
      </c>
      <c r="G15" s="184">
        <v>158</v>
      </c>
      <c r="H15" s="184">
        <v>1017</v>
      </c>
      <c r="I15" s="31" t="str">
        <f>IF(F15&gt;Data!$K$8,"National Record","-")</f>
        <v>-</v>
      </c>
      <c r="J15" s="31" t="str">
        <f>IF(F15&gt;Data!$M$8,"World Record","-")</f>
        <v>-</v>
      </c>
      <c r="M15" s="45"/>
    </row>
    <row r="16" spans="1:13" ht="16.5" thickBot="1">
      <c r="A16" s="55">
        <v>13</v>
      </c>
      <c r="B16" s="179">
        <v>13</v>
      </c>
      <c r="C16" s="180">
        <v>6</v>
      </c>
      <c r="D16" s="202" t="s">
        <v>376</v>
      </c>
      <c r="E16" s="181">
        <v>0</v>
      </c>
      <c r="F16" s="181">
        <v>90</v>
      </c>
      <c r="G16" s="181">
        <v>129</v>
      </c>
      <c r="H16" s="181">
        <v>2315</v>
      </c>
      <c r="I16" s="31" t="str">
        <f>IF(F16&gt;Data!$K$8,"National Record","-")</f>
        <v>-</v>
      </c>
      <c r="J16" s="31" t="str">
        <f>IF(F16&gt;Data!$M$8,"World Record","-")</f>
        <v>-</v>
      </c>
      <c r="M16" s="45"/>
    </row>
    <row r="17" spans="1:13" ht="16.5" thickBot="1">
      <c r="A17" s="55">
        <v>14</v>
      </c>
      <c r="B17" s="182">
        <v>14</v>
      </c>
      <c r="C17" s="183">
        <v>53</v>
      </c>
      <c r="D17" s="212" t="s">
        <v>348</v>
      </c>
      <c r="E17" s="184">
        <v>0</v>
      </c>
      <c r="F17" s="184">
        <v>83</v>
      </c>
      <c r="G17" s="184">
        <v>119</v>
      </c>
      <c r="H17" s="184">
        <v>424</v>
      </c>
      <c r="I17" s="31" t="str">
        <f>IF(F17&gt;Data!$K$8,"National Record","-")</f>
        <v>-</v>
      </c>
      <c r="J17" s="31" t="str">
        <f>IF(F17&gt;Data!$M$8,"World Record","-")</f>
        <v>-</v>
      </c>
    </row>
    <row r="18" spans="1:13" ht="16.5" thickBot="1">
      <c r="A18" s="55">
        <v>15</v>
      </c>
      <c r="B18" s="179">
        <v>15</v>
      </c>
      <c r="C18" s="180">
        <v>14</v>
      </c>
      <c r="D18" s="202" t="s">
        <v>396</v>
      </c>
      <c r="E18" s="181">
        <v>0</v>
      </c>
      <c r="F18" s="181">
        <v>82</v>
      </c>
      <c r="G18" s="181">
        <v>118</v>
      </c>
      <c r="H18" s="181">
        <v>1603</v>
      </c>
      <c r="I18" s="31" t="str">
        <f>IF(F18&gt;Data!$K$8,"National Record","-")</f>
        <v>-</v>
      </c>
      <c r="J18" s="31" t="str">
        <f>IF(F18&gt;Data!$M$8,"World Record","-")</f>
        <v>-</v>
      </c>
      <c r="M18" s="45"/>
    </row>
    <row r="19" spans="1:13" ht="16.5" thickBot="1">
      <c r="A19" s="55">
        <v>16</v>
      </c>
      <c r="B19" s="182">
        <v>15</v>
      </c>
      <c r="C19" s="183">
        <v>21</v>
      </c>
      <c r="D19" s="212" t="s">
        <v>380</v>
      </c>
      <c r="E19" s="184">
        <v>0</v>
      </c>
      <c r="F19" s="184">
        <v>82</v>
      </c>
      <c r="G19" s="184">
        <v>118</v>
      </c>
      <c r="H19" s="184">
        <v>1019</v>
      </c>
      <c r="I19" s="31" t="str">
        <f>IF(F19&gt;Data!$K$8,"National Record","-")</f>
        <v>-</v>
      </c>
      <c r="J19" s="31" t="str">
        <f>IF(F19&gt;Data!$M$8,"World Record","-")</f>
        <v>-</v>
      </c>
      <c r="M19" s="45"/>
    </row>
    <row r="20" spans="1:13" ht="16.5" thickBot="1">
      <c r="A20" s="55">
        <v>17</v>
      </c>
      <c r="B20" s="179">
        <v>17</v>
      </c>
      <c r="C20" s="180">
        <v>29</v>
      </c>
      <c r="D20" s="202" t="s">
        <v>509</v>
      </c>
      <c r="E20" s="181">
        <v>0</v>
      </c>
      <c r="F20" s="181">
        <v>76</v>
      </c>
      <c r="G20" s="181">
        <v>109</v>
      </c>
      <c r="H20" s="181">
        <v>868</v>
      </c>
      <c r="I20" s="31" t="str">
        <f>IF(F20&gt;Data!$K$8,"National Record","-")</f>
        <v>-</v>
      </c>
      <c r="J20" s="31" t="str">
        <f>IF(F20&gt;Data!$M$8,"World Record","-")</f>
        <v>-</v>
      </c>
      <c r="M20" s="45"/>
    </row>
    <row r="21" spans="1:13" ht="16.5" thickBot="1">
      <c r="A21" s="55">
        <v>18</v>
      </c>
      <c r="B21" s="182">
        <v>17</v>
      </c>
      <c r="C21" s="183">
        <v>63</v>
      </c>
      <c r="D21" s="212" t="s">
        <v>250</v>
      </c>
      <c r="E21" s="184">
        <v>0</v>
      </c>
      <c r="F21" s="184">
        <v>76</v>
      </c>
      <c r="G21" s="184">
        <v>109</v>
      </c>
      <c r="H21" s="184">
        <v>374</v>
      </c>
      <c r="I21" s="31" t="str">
        <f>IF(F21&gt;Data!$K$8,"National Record","-")</f>
        <v>-</v>
      </c>
      <c r="J21" s="31" t="str">
        <f>IF(F21&gt;Data!$M$8,"World Record","-")</f>
        <v>-</v>
      </c>
    </row>
    <row r="22" spans="1:13" ht="16.5" thickBot="1">
      <c r="A22" s="55">
        <v>19</v>
      </c>
      <c r="B22" s="179">
        <v>19</v>
      </c>
      <c r="C22" s="180">
        <v>62</v>
      </c>
      <c r="D22" s="202" t="s">
        <v>288</v>
      </c>
      <c r="E22" s="181">
        <v>0</v>
      </c>
      <c r="F22" s="181">
        <v>72</v>
      </c>
      <c r="G22" s="181">
        <v>103</v>
      </c>
      <c r="H22" s="181">
        <v>376</v>
      </c>
      <c r="I22" s="31" t="str">
        <f>IF(F22&gt;Data!$K$8,"National Record","-")</f>
        <v>-</v>
      </c>
      <c r="J22" s="31" t="str">
        <f>IF(F22&gt;Data!$M$8,"World Record","-")</f>
        <v>-</v>
      </c>
    </row>
    <row r="23" spans="1:13" ht="16.5" thickBot="1">
      <c r="A23" s="55">
        <v>20</v>
      </c>
      <c r="B23" s="182">
        <v>20</v>
      </c>
      <c r="C23" s="183">
        <v>105</v>
      </c>
      <c r="D23" s="212" t="s">
        <v>474</v>
      </c>
      <c r="E23" s="184">
        <v>0</v>
      </c>
      <c r="F23" s="184">
        <v>70</v>
      </c>
      <c r="G23" s="184">
        <v>100</v>
      </c>
      <c r="H23" s="184">
        <v>224</v>
      </c>
      <c r="I23" s="31" t="str">
        <f>IF(F23&gt;Data!$K$8,"National Record","-")</f>
        <v>-</v>
      </c>
      <c r="J23" s="31" t="str">
        <f>IF(F23&gt;Data!$M$8,"World Record","-")</f>
        <v>-</v>
      </c>
    </row>
    <row r="24" spans="1:13" ht="15.75" customHeight="1" thickBot="1">
      <c r="A24" s="55">
        <v>21</v>
      </c>
      <c r="B24" s="179">
        <v>20</v>
      </c>
      <c r="C24" s="180">
        <v>13</v>
      </c>
      <c r="D24" s="202" t="s">
        <v>311</v>
      </c>
      <c r="E24" s="181">
        <v>0</v>
      </c>
      <c r="F24" s="181">
        <v>70</v>
      </c>
      <c r="G24" s="181">
        <v>100</v>
      </c>
      <c r="H24" s="181">
        <v>1637</v>
      </c>
      <c r="I24" s="31" t="str">
        <f>IF(F24&gt;Data!$K$8,"National Record","-")</f>
        <v>-</v>
      </c>
      <c r="J24" s="31" t="str">
        <f>IF(F24&gt;Data!$M$8,"World Record","-")</f>
        <v>-</v>
      </c>
    </row>
    <row r="25" spans="1:13" ht="16.5" thickBot="1">
      <c r="A25" s="55">
        <v>22</v>
      </c>
      <c r="B25" s="182">
        <v>20</v>
      </c>
      <c r="C25" s="183">
        <v>51</v>
      </c>
      <c r="D25" s="212" t="s">
        <v>329</v>
      </c>
      <c r="E25" s="184">
        <v>0</v>
      </c>
      <c r="F25" s="184">
        <v>70</v>
      </c>
      <c r="G25" s="184">
        <v>100</v>
      </c>
      <c r="H25" s="184">
        <v>429</v>
      </c>
      <c r="I25" s="31" t="str">
        <f>IF(F25&gt;Data!$K$8,"National Record","-")</f>
        <v>-</v>
      </c>
      <c r="J25" s="31" t="str">
        <f>IF(F25&gt;Data!$M$8,"World Record","-")</f>
        <v>-</v>
      </c>
    </row>
    <row r="26" spans="1:13" ht="16.5" thickBot="1">
      <c r="A26" s="55">
        <v>23</v>
      </c>
      <c r="B26" s="179">
        <v>23</v>
      </c>
      <c r="C26" s="180">
        <v>26</v>
      </c>
      <c r="D26" s="202" t="s">
        <v>385</v>
      </c>
      <c r="E26" s="181">
        <v>0</v>
      </c>
      <c r="F26" s="181">
        <v>69</v>
      </c>
      <c r="G26" s="181">
        <v>99</v>
      </c>
      <c r="H26" s="181">
        <v>940</v>
      </c>
      <c r="I26" s="31" t="str">
        <f>IF(F26&gt;Data!$K$8,"National Record","-")</f>
        <v>-</v>
      </c>
      <c r="J26" s="31" t="str">
        <f>IF(F26&gt;Data!$M$8,"World Record","-")</f>
        <v>-</v>
      </c>
    </row>
    <row r="27" spans="1:13" ht="16.5" thickBot="1">
      <c r="A27" s="55">
        <v>24</v>
      </c>
      <c r="B27" s="182">
        <v>24</v>
      </c>
      <c r="C27" s="183">
        <v>90</v>
      </c>
      <c r="D27" s="212" t="s">
        <v>299</v>
      </c>
      <c r="E27" s="184">
        <v>0</v>
      </c>
      <c r="F27" s="184">
        <v>68</v>
      </c>
      <c r="G27" s="184">
        <v>98</v>
      </c>
      <c r="H27" s="184">
        <v>265</v>
      </c>
      <c r="I27" s="31" t="str">
        <f>IF(F27&gt;Data!$K$8,"National Record","-")</f>
        <v>-</v>
      </c>
      <c r="J27" s="31" t="str">
        <f>IF(F27&gt;Data!$M$8,"World Record","-")</f>
        <v>-</v>
      </c>
    </row>
    <row r="28" spans="1:13" ht="16.5" thickBot="1">
      <c r="A28" s="55">
        <v>25</v>
      </c>
      <c r="B28" s="179">
        <v>25</v>
      </c>
      <c r="C28" s="180">
        <v>19</v>
      </c>
      <c r="D28" s="202" t="s">
        <v>357</v>
      </c>
      <c r="E28" s="160">
        <v>5364</v>
      </c>
      <c r="F28" s="181">
        <v>64</v>
      </c>
      <c r="G28" s="181">
        <v>92</v>
      </c>
      <c r="H28" s="181">
        <v>1052</v>
      </c>
      <c r="I28" s="31" t="str">
        <f>IF(F28&gt;Data!$K$8,"National Record","-")</f>
        <v>-</v>
      </c>
      <c r="J28" s="31" t="str">
        <f>IF(F28&gt;Data!$M$8,"World Record","-")</f>
        <v>-</v>
      </c>
    </row>
    <row r="29" spans="1:13" ht="16.5" thickBot="1">
      <c r="A29" s="55">
        <v>26</v>
      </c>
      <c r="B29" s="182">
        <v>26</v>
      </c>
      <c r="C29" s="183">
        <v>18</v>
      </c>
      <c r="D29" s="212" t="s">
        <v>218</v>
      </c>
      <c r="E29" s="184">
        <v>0</v>
      </c>
      <c r="F29" s="184">
        <v>60</v>
      </c>
      <c r="G29" s="184">
        <v>86</v>
      </c>
      <c r="H29" s="184">
        <v>1103</v>
      </c>
      <c r="I29" s="31" t="str">
        <f>IF(F29&gt;Data!$K$8,"National Record","-")</f>
        <v>-</v>
      </c>
      <c r="J29" s="31" t="str">
        <f>IF(F29&gt;Data!$M$8,"World Record","-")</f>
        <v>-</v>
      </c>
    </row>
    <row r="30" spans="1:13" ht="16.5" thickBot="1">
      <c r="A30" s="55">
        <v>27</v>
      </c>
      <c r="B30" s="179">
        <v>27</v>
      </c>
      <c r="C30" s="180">
        <v>33</v>
      </c>
      <c r="D30" s="202" t="s">
        <v>402</v>
      </c>
      <c r="E30" s="181">
        <v>0</v>
      </c>
      <c r="F30" s="181">
        <v>59</v>
      </c>
      <c r="G30" s="181">
        <v>85</v>
      </c>
      <c r="H30" s="181">
        <v>728</v>
      </c>
      <c r="I30" s="31" t="str">
        <f>IF(F30&gt;Data!$K$8,"National Record","-")</f>
        <v>-</v>
      </c>
      <c r="J30" s="31" t="str">
        <f>IF(F30&gt;Data!$M$8,"World Record","-")</f>
        <v>-</v>
      </c>
    </row>
    <row r="31" spans="1:13" ht="16.5" thickBot="1">
      <c r="A31" s="55">
        <v>28</v>
      </c>
      <c r="B31" s="182">
        <v>28</v>
      </c>
      <c r="C31" s="183">
        <v>42</v>
      </c>
      <c r="D31" s="212" t="s">
        <v>365</v>
      </c>
      <c r="E31" s="184">
        <v>0</v>
      </c>
      <c r="F31" s="184">
        <v>58</v>
      </c>
      <c r="G31" s="184">
        <v>83</v>
      </c>
      <c r="H31" s="184">
        <v>535</v>
      </c>
      <c r="I31" s="31" t="str">
        <f>IF(F31&gt;Data!$K$8,"National Record","-")</f>
        <v>-</v>
      </c>
      <c r="J31" s="31" t="str">
        <f>IF(F31&gt;Data!$M$8,"World Record","-")</f>
        <v>-</v>
      </c>
    </row>
    <row r="32" spans="1:13" ht="16.5" thickBot="1">
      <c r="A32" s="55">
        <v>29</v>
      </c>
      <c r="B32" s="179">
        <v>29</v>
      </c>
      <c r="C32" s="180">
        <v>15</v>
      </c>
      <c r="D32" s="202" t="s">
        <v>404</v>
      </c>
      <c r="E32" s="181">
        <v>0</v>
      </c>
      <c r="F32" s="181">
        <v>55</v>
      </c>
      <c r="G32" s="181">
        <v>79</v>
      </c>
      <c r="H32" s="181">
        <v>1592</v>
      </c>
      <c r="I32" s="31" t="str">
        <f>IF(F32&gt;Data!$K$8,"National Record","-")</f>
        <v>-</v>
      </c>
      <c r="J32" s="31" t="str">
        <f>IF(F32&gt;Data!$M$8,"World Record","-")</f>
        <v>-</v>
      </c>
    </row>
    <row r="33" spans="1:10" ht="16.5" thickBot="1">
      <c r="A33" s="55">
        <v>30</v>
      </c>
      <c r="B33" s="182">
        <v>30</v>
      </c>
      <c r="C33" s="183">
        <v>17</v>
      </c>
      <c r="D33" s="212" t="s">
        <v>415</v>
      </c>
      <c r="E33" s="184">
        <v>0</v>
      </c>
      <c r="F33" s="184">
        <v>51</v>
      </c>
      <c r="G33" s="184">
        <v>73</v>
      </c>
      <c r="H33" s="184">
        <v>1123</v>
      </c>
      <c r="I33" s="31" t="str">
        <f>IF(F33&gt;Data!$K$8,"National Record","-")</f>
        <v>-</v>
      </c>
      <c r="J33" s="31" t="str">
        <f>IF(F33&gt;Data!$M$8,"World Record","-")</f>
        <v>-</v>
      </c>
    </row>
    <row r="34" spans="1:10" ht="16.5" thickBot="1">
      <c r="A34" s="55">
        <v>31</v>
      </c>
      <c r="B34" s="179">
        <v>31</v>
      </c>
      <c r="C34" s="180">
        <v>24</v>
      </c>
      <c r="D34" s="202" t="s">
        <v>378</v>
      </c>
      <c r="E34" s="181">
        <v>0</v>
      </c>
      <c r="F34" s="181">
        <v>50</v>
      </c>
      <c r="G34" s="181">
        <v>72</v>
      </c>
      <c r="H34" s="181">
        <v>965</v>
      </c>
      <c r="I34" s="31" t="str">
        <f>IF(F34&gt;Data!$K$8,"National Record","-")</f>
        <v>-</v>
      </c>
      <c r="J34" s="31" t="str">
        <f>IF(F34&gt;Data!$M$8,"World Record","-")</f>
        <v>-</v>
      </c>
    </row>
    <row r="35" spans="1:10" ht="16.5" thickBot="1">
      <c r="A35" s="55">
        <v>32</v>
      </c>
      <c r="B35" s="182">
        <v>32</v>
      </c>
      <c r="C35" s="183">
        <v>32</v>
      </c>
      <c r="D35" s="212" t="s">
        <v>239</v>
      </c>
      <c r="E35" s="184">
        <v>0</v>
      </c>
      <c r="F35" s="184">
        <v>48</v>
      </c>
      <c r="G35" s="184">
        <v>69</v>
      </c>
      <c r="H35" s="184">
        <v>761</v>
      </c>
      <c r="I35" s="31" t="str">
        <f>IF(F35&gt;Data!$K$8,"National Record","-")</f>
        <v>-</v>
      </c>
      <c r="J35" s="31" t="str">
        <f>IF(F35&gt;Data!$M$8,"World Record","-")</f>
        <v>-</v>
      </c>
    </row>
    <row r="36" spans="1:10" ht="16.5" thickBot="1">
      <c r="A36" s="55">
        <v>33</v>
      </c>
      <c r="B36" s="179">
        <v>33</v>
      </c>
      <c r="C36" s="180">
        <v>46</v>
      </c>
      <c r="D36" s="202" t="s">
        <v>178</v>
      </c>
      <c r="E36" s="181">
        <v>0</v>
      </c>
      <c r="F36" s="181">
        <v>45</v>
      </c>
      <c r="G36" s="181">
        <v>65</v>
      </c>
      <c r="H36" s="181">
        <v>525</v>
      </c>
      <c r="I36" s="31" t="str">
        <f>IF(F36&gt;Data!$K$8,"National Record","-")</f>
        <v>-</v>
      </c>
      <c r="J36" s="31" t="str">
        <f>IF(F36&gt;Data!$M$8,"World Record","-")</f>
        <v>-</v>
      </c>
    </row>
    <row r="37" spans="1:10" ht="16.5" thickBot="1">
      <c r="A37" s="55">
        <v>34</v>
      </c>
      <c r="B37" s="182">
        <v>33</v>
      </c>
      <c r="C37" s="183">
        <v>87</v>
      </c>
      <c r="D37" s="212" t="s">
        <v>200</v>
      </c>
      <c r="E37" s="184">
        <v>0</v>
      </c>
      <c r="F37" s="184">
        <v>45</v>
      </c>
      <c r="G37" s="184">
        <v>65</v>
      </c>
      <c r="H37" s="184">
        <v>275</v>
      </c>
      <c r="I37" s="31" t="str">
        <f>IF(F37&gt;Data!$K$8,"National Record","-")</f>
        <v>-</v>
      </c>
      <c r="J37" s="31" t="str">
        <f>IF(F37&gt;Data!$M$8,"World Record","-")</f>
        <v>-</v>
      </c>
    </row>
    <row r="38" spans="1:10" ht="16.5" thickBot="1">
      <c r="A38" s="55">
        <v>35</v>
      </c>
      <c r="B38" s="179">
        <v>35</v>
      </c>
      <c r="C38" s="180">
        <v>91</v>
      </c>
      <c r="D38" s="202" t="s">
        <v>498</v>
      </c>
      <c r="E38" s="181">
        <v>0</v>
      </c>
      <c r="F38" s="181">
        <v>42</v>
      </c>
      <c r="G38" s="181">
        <v>60</v>
      </c>
      <c r="H38" s="181">
        <v>262</v>
      </c>
      <c r="I38" s="31" t="str">
        <f>IF(F38&gt;Data!$K$8,"National Record","-")</f>
        <v>-</v>
      </c>
      <c r="J38" s="31" t="str">
        <f>IF(F38&gt;Data!$M$8,"World Record","-")</f>
        <v>-</v>
      </c>
    </row>
    <row r="39" spans="1:10" ht="16.5" thickBot="1">
      <c r="A39" s="55">
        <v>36</v>
      </c>
      <c r="B39" s="182">
        <v>36</v>
      </c>
      <c r="C39" s="183">
        <v>70</v>
      </c>
      <c r="D39" s="212" t="s">
        <v>490</v>
      </c>
      <c r="E39" s="184">
        <v>0</v>
      </c>
      <c r="F39" s="184">
        <v>41</v>
      </c>
      <c r="G39" s="184">
        <v>59</v>
      </c>
      <c r="H39" s="184">
        <v>331</v>
      </c>
      <c r="I39" s="31" t="str">
        <f>IF(F39&gt;Data!$K$8,"National Record","-")</f>
        <v>-</v>
      </c>
      <c r="J39" s="31" t="str">
        <f>IF(F39&gt;Data!$M$8,"World Record","-")</f>
        <v>-</v>
      </c>
    </row>
    <row r="40" spans="1:10" ht="16.5" thickBot="1">
      <c r="A40" s="55">
        <v>37</v>
      </c>
      <c r="B40" s="179">
        <v>36</v>
      </c>
      <c r="C40" s="180">
        <v>35</v>
      </c>
      <c r="D40" s="202" t="s">
        <v>199</v>
      </c>
      <c r="E40" s="181">
        <v>0</v>
      </c>
      <c r="F40" s="181">
        <v>41</v>
      </c>
      <c r="G40" s="181">
        <v>59</v>
      </c>
      <c r="H40" s="181">
        <v>678</v>
      </c>
      <c r="I40" s="31" t="str">
        <f>IF(F40&gt;Data!$K$8,"National Record","-")</f>
        <v>-</v>
      </c>
      <c r="J40" s="31" t="str">
        <f>IF(F40&gt;Data!$M$8,"World Record","-")</f>
        <v>-</v>
      </c>
    </row>
    <row r="41" spans="1:10" ht="16.5" thickBot="1">
      <c r="A41" s="55">
        <v>38</v>
      </c>
      <c r="B41" s="182">
        <v>38</v>
      </c>
      <c r="C41" s="183">
        <v>69</v>
      </c>
      <c r="D41" s="212" t="s">
        <v>507</v>
      </c>
      <c r="E41" s="184">
        <v>0</v>
      </c>
      <c r="F41" s="184">
        <v>40</v>
      </c>
      <c r="G41" s="184">
        <v>57</v>
      </c>
      <c r="H41" s="184">
        <v>334</v>
      </c>
      <c r="I41" s="31" t="str">
        <f>IF(F41&gt;Data!$K$8,"National Record","-")</f>
        <v>-</v>
      </c>
      <c r="J41" s="31" t="str">
        <f>IF(F41&gt;Data!$M$8,"World Record","-")</f>
        <v>-</v>
      </c>
    </row>
    <row r="42" spans="1:10" ht="16.5" thickBot="1">
      <c r="A42" s="55">
        <v>39</v>
      </c>
      <c r="B42" s="179">
        <v>39</v>
      </c>
      <c r="C42" s="180">
        <v>16</v>
      </c>
      <c r="D42" s="202" t="s">
        <v>392</v>
      </c>
      <c r="E42" s="181">
        <v>0</v>
      </c>
      <c r="F42" s="181">
        <v>39</v>
      </c>
      <c r="G42" s="181">
        <v>56</v>
      </c>
      <c r="H42" s="181">
        <v>1488</v>
      </c>
      <c r="I42" s="31" t="str">
        <f>IF(F42&gt;Data!$K$8,"National Record","-")</f>
        <v>-</v>
      </c>
      <c r="J42" s="31" t="str">
        <f>IF(F42&gt;Data!$M$8,"World Record","-")</f>
        <v>-</v>
      </c>
    </row>
    <row r="43" spans="1:10" ht="16.5" thickBot="1">
      <c r="A43" s="55">
        <v>40</v>
      </c>
      <c r="B43" s="182">
        <v>39</v>
      </c>
      <c r="C43" s="183">
        <v>101</v>
      </c>
      <c r="D43" s="212" t="s">
        <v>310</v>
      </c>
      <c r="E43" s="184">
        <v>0</v>
      </c>
      <c r="F43" s="184">
        <v>39</v>
      </c>
      <c r="G43" s="184">
        <v>56</v>
      </c>
      <c r="H43" s="184">
        <v>232</v>
      </c>
      <c r="I43" s="31" t="str">
        <f>IF(F43&gt;Data!$K$8,"National Record","-")</f>
        <v>-</v>
      </c>
      <c r="J43" s="31" t="str">
        <f>IF(F43&gt;Data!$M$8,"World Record","-")</f>
        <v>-</v>
      </c>
    </row>
    <row r="44" spans="1:10" ht="16.5" thickBot="1">
      <c r="A44" s="55">
        <v>41</v>
      </c>
      <c r="B44" s="179">
        <v>41</v>
      </c>
      <c r="C44" s="180">
        <v>44</v>
      </c>
      <c r="D44" s="202" t="s">
        <v>289</v>
      </c>
      <c r="E44" s="181">
        <v>0</v>
      </c>
      <c r="F44" s="181">
        <v>37</v>
      </c>
      <c r="G44" s="181">
        <v>53</v>
      </c>
      <c r="H44" s="181">
        <v>528</v>
      </c>
      <c r="I44" s="31" t="str">
        <f>IF(F44&gt;Data!$K$8,"National Record","-")</f>
        <v>-</v>
      </c>
      <c r="J44" s="31" t="str">
        <f>IF(F44&gt;Data!$M$8,"World Record","-")</f>
        <v>-</v>
      </c>
    </row>
    <row r="45" spans="1:10" ht="16.5" thickBot="1">
      <c r="A45" s="55">
        <v>42</v>
      </c>
      <c r="B45" s="182">
        <v>42</v>
      </c>
      <c r="C45" s="183">
        <v>37</v>
      </c>
      <c r="D45" s="212" t="s">
        <v>275</v>
      </c>
      <c r="E45" s="184">
        <v>0</v>
      </c>
      <c r="F45" s="184">
        <v>34</v>
      </c>
      <c r="G45" s="184">
        <v>49</v>
      </c>
      <c r="H45" s="184">
        <v>613</v>
      </c>
      <c r="I45" s="31" t="str">
        <f>IF(F45&gt;Data!$K$8,"National Record","-")</f>
        <v>-</v>
      </c>
      <c r="J45" s="31" t="str">
        <f>IF(F45&gt;Data!$M$8,"World Record","-")</f>
        <v>-</v>
      </c>
    </row>
    <row r="46" spans="1:10" ht="16.5" thickBot="1">
      <c r="A46" s="55">
        <v>43</v>
      </c>
      <c r="B46" s="179">
        <v>42</v>
      </c>
      <c r="C46" s="180">
        <v>47</v>
      </c>
      <c r="D46" s="202" t="s">
        <v>225</v>
      </c>
      <c r="E46" s="181">
        <v>0</v>
      </c>
      <c r="F46" s="181">
        <v>34</v>
      </c>
      <c r="G46" s="181">
        <v>49</v>
      </c>
      <c r="H46" s="181">
        <v>521</v>
      </c>
      <c r="I46" s="31" t="str">
        <f>IF(F46&gt;Data!$K$8,"National Record","-")</f>
        <v>-</v>
      </c>
      <c r="J46" s="31" t="str">
        <f>IF(F46&gt;Data!$M$8,"World Record","-")</f>
        <v>-</v>
      </c>
    </row>
    <row r="47" spans="1:10" ht="16.5" thickBot="1">
      <c r="A47" s="55">
        <v>44</v>
      </c>
      <c r="B47" s="182">
        <v>44</v>
      </c>
      <c r="C47" s="183">
        <v>49</v>
      </c>
      <c r="D47" s="212" t="s">
        <v>293</v>
      </c>
      <c r="E47" s="184">
        <v>0</v>
      </c>
      <c r="F47" s="184">
        <v>32</v>
      </c>
      <c r="G47" s="184">
        <v>46</v>
      </c>
      <c r="H47" s="184">
        <v>473</v>
      </c>
      <c r="I47" s="31" t="str">
        <f>IF(F47&gt;Data!$K$8,"National Record","-")</f>
        <v>-</v>
      </c>
      <c r="J47" s="31" t="str">
        <f>IF(F47&gt;Data!$M$8,"World Record","-")</f>
        <v>-</v>
      </c>
    </row>
    <row r="48" spans="1:10" ht="16.5" thickBot="1">
      <c r="A48" s="55">
        <v>45</v>
      </c>
      <c r="B48" s="179">
        <v>44</v>
      </c>
      <c r="C48" s="180">
        <v>68</v>
      </c>
      <c r="D48" s="202" t="s">
        <v>274</v>
      </c>
      <c r="E48" s="181">
        <v>0</v>
      </c>
      <c r="F48" s="181">
        <v>32</v>
      </c>
      <c r="G48" s="181">
        <v>46</v>
      </c>
      <c r="H48" s="181">
        <v>346</v>
      </c>
      <c r="I48" s="31" t="str">
        <f>IF(F48&gt;Data!$K$8,"National Record","-")</f>
        <v>-</v>
      </c>
      <c r="J48" s="31" t="str">
        <f>IF(F48&gt;Data!$M$8,"World Record","-")</f>
        <v>-</v>
      </c>
    </row>
    <row r="49" spans="1:10" ht="16.5" thickBot="1">
      <c r="A49" s="55">
        <v>46</v>
      </c>
      <c r="B49" s="182">
        <v>46</v>
      </c>
      <c r="C49" s="183">
        <v>78</v>
      </c>
      <c r="D49" s="212" t="s">
        <v>393</v>
      </c>
      <c r="E49" s="184">
        <v>0</v>
      </c>
      <c r="F49" s="184">
        <v>30</v>
      </c>
      <c r="G49" s="184">
        <v>43</v>
      </c>
      <c r="H49" s="184">
        <v>291</v>
      </c>
      <c r="I49" s="31" t="str">
        <f>IF(F49&gt;Data!$K$8,"National Record","-")</f>
        <v>-</v>
      </c>
      <c r="J49" s="31" t="str">
        <f>IF(F49&gt;Data!$M$8,"World Record","-")</f>
        <v>-</v>
      </c>
    </row>
    <row r="50" spans="1:10" ht="16.5" thickBot="1">
      <c r="A50" s="55">
        <v>47</v>
      </c>
      <c r="B50" s="179">
        <v>46</v>
      </c>
      <c r="C50" s="180">
        <v>182</v>
      </c>
      <c r="D50" s="202" t="s">
        <v>458</v>
      </c>
      <c r="E50" s="181">
        <v>0</v>
      </c>
      <c r="F50" s="181">
        <v>30</v>
      </c>
      <c r="G50" s="181">
        <v>43</v>
      </c>
      <c r="H50" s="181">
        <v>92</v>
      </c>
      <c r="I50" s="116" t="str">
        <f>IF(F50&gt;Data!$K$8,"National Record","-")</f>
        <v>-</v>
      </c>
      <c r="J50" s="116" t="str">
        <f>IF(F50&gt;Data!$M$8,"World Record","-")</f>
        <v>-</v>
      </c>
    </row>
    <row r="51" spans="1:10" ht="16.5" thickBot="1">
      <c r="A51" s="55">
        <v>48</v>
      </c>
      <c r="B51" s="182">
        <v>46</v>
      </c>
      <c r="C51" s="183">
        <v>144</v>
      </c>
      <c r="D51" s="212" t="s">
        <v>195</v>
      </c>
      <c r="E51" s="184">
        <v>0</v>
      </c>
      <c r="F51" s="184">
        <v>30</v>
      </c>
      <c r="G51" s="184">
        <v>43</v>
      </c>
      <c r="H51" s="184">
        <v>151</v>
      </c>
      <c r="I51" s="31" t="str">
        <f>IF(F51&gt;Data!$K$8,"National Record","-")</f>
        <v>-</v>
      </c>
      <c r="J51" s="31" t="str">
        <f>IF(F51&gt;Data!$M$8,"World Record","-")</f>
        <v>-</v>
      </c>
    </row>
    <row r="52" spans="1:10" ht="16.5" thickBot="1">
      <c r="A52" s="55">
        <v>49</v>
      </c>
      <c r="B52" s="179">
        <v>49</v>
      </c>
      <c r="C52" s="180">
        <v>34</v>
      </c>
      <c r="D52" s="202" t="s">
        <v>399</v>
      </c>
      <c r="E52" s="181">
        <v>0</v>
      </c>
      <c r="F52" s="181">
        <v>29</v>
      </c>
      <c r="G52" s="181">
        <v>42</v>
      </c>
      <c r="H52" s="181">
        <v>680</v>
      </c>
      <c r="I52" s="31" t="str">
        <f>IF(F52&gt;Data!$K$8,"National Record","-")</f>
        <v>-</v>
      </c>
      <c r="J52" s="31" t="str">
        <f>IF(F52&gt;Data!$M$8,"World Record","-")</f>
        <v>-</v>
      </c>
    </row>
    <row r="53" spans="1:10" ht="16.5" thickBot="1">
      <c r="A53" s="55">
        <v>50</v>
      </c>
      <c r="B53" s="182">
        <v>50</v>
      </c>
      <c r="C53" s="183">
        <v>119</v>
      </c>
      <c r="D53" s="212" t="s">
        <v>473</v>
      </c>
      <c r="E53" s="184">
        <v>0</v>
      </c>
      <c r="F53" s="184">
        <v>26</v>
      </c>
      <c r="G53" s="184">
        <v>37</v>
      </c>
      <c r="H53" s="184">
        <v>183</v>
      </c>
      <c r="I53" s="31" t="str">
        <f>IF(F53&gt;Data!$K$8,"National Record","-")</f>
        <v>-</v>
      </c>
      <c r="J53" s="31" t="str">
        <f>IF(F53&gt;Data!$M$8,"World Record","-")</f>
        <v>-</v>
      </c>
    </row>
    <row r="54" spans="1:10" ht="16.5" thickBot="1">
      <c r="A54" s="55">
        <v>51</v>
      </c>
      <c r="B54" s="179">
        <v>50</v>
      </c>
      <c r="C54" s="180">
        <v>50</v>
      </c>
      <c r="D54" s="202" t="s">
        <v>403</v>
      </c>
      <c r="E54" s="181">
        <v>0</v>
      </c>
      <c r="F54" s="181">
        <v>26</v>
      </c>
      <c r="G54" s="181">
        <v>37</v>
      </c>
      <c r="H54" s="181">
        <v>471</v>
      </c>
      <c r="I54" s="31" t="str">
        <f>IF(F54&gt;Data!$K$8,"National Record","-")</f>
        <v>-</v>
      </c>
      <c r="J54" s="31" t="str">
        <f>IF(F54&gt;Data!$M$8,"World Record","-")</f>
        <v>-</v>
      </c>
    </row>
    <row r="55" spans="1:10" ht="16.5" thickBot="1">
      <c r="A55" s="55">
        <v>52</v>
      </c>
      <c r="B55" s="182">
        <v>50</v>
      </c>
      <c r="C55" s="183">
        <v>121</v>
      </c>
      <c r="D55" s="212" t="s">
        <v>468</v>
      </c>
      <c r="E55" s="184">
        <v>0</v>
      </c>
      <c r="F55" s="184">
        <v>26</v>
      </c>
      <c r="G55" s="184">
        <v>37</v>
      </c>
      <c r="H55" s="184">
        <v>182</v>
      </c>
      <c r="I55" s="31" t="str">
        <f>IF(F55&gt;Data!$K$8,"National Record","-")</f>
        <v>-</v>
      </c>
      <c r="J55" s="31" t="str">
        <f>IF(F55&gt;Data!$M$8,"World Record","-")</f>
        <v>-</v>
      </c>
    </row>
    <row r="56" spans="1:10" ht="16.5" thickBot="1">
      <c r="A56" s="55">
        <v>53</v>
      </c>
      <c r="B56" s="179">
        <v>50</v>
      </c>
      <c r="C56" s="180">
        <v>57</v>
      </c>
      <c r="D56" s="202" t="s">
        <v>213</v>
      </c>
      <c r="E56" s="181">
        <v>0</v>
      </c>
      <c r="F56" s="181">
        <v>26</v>
      </c>
      <c r="G56" s="181">
        <v>37</v>
      </c>
      <c r="H56" s="181">
        <v>403</v>
      </c>
      <c r="I56" s="31" t="str">
        <f>IF(F56&gt;Data!$K$8,"National Record","-")</f>
        <v>-</v>
      </c>
      <c r="J56" s="31" t="str">
        <f>IF(F56&gt;Data!$M$8,"World Record","-")</f>
        <v>-</v>
      </c>
    </row>
    <row r="57" spans="1:10" ht="15.75" customHeight="1" thickBot="1">
      <c r="A57" s="55">
        <v>54</v>
      </c>
      <c r="B57" s="182">
        <v>54</v>
      </c>
      <c r="C57" s="183">
        <v>161</v>
      </c>
      <c r="D57" s="212" t="s">
        <v>472</v>
      </c>
      <c r="E57" s="184">
        <v>0</v>
      </c>
      <c r="F57" s="184">
        <v>25</v>
      </c>
      <c r="G57" s="184">
        <v>36</v>
      </c>
      <c r="H57" s="184">
        <v>128</v>
      </c>
      <c r="I57" s="31" t="str">
        <f>IF(F57&gt;Data!$K$8,"National Record","-")</f>
        <v>-</v>
      </c>
      <c r="J57" s="31" t="str">
        <f>IF(F57&gt;Data!$M$8,"World Record","-")</f>
        <v>-</v>
      </c>
    </row>
    <row r="58" spans="1:10" ht="16.5" thickBot="1">
      <c r="A58" s="55">
        <v>55</v>
      </c>
      <c r="B58" s="179">
        <v>55</v>
      </c>
      <c r="C58" s="180">
        <v>148</v>
      </c>
      <c r="D58" s="202" t="s">
        <v>191</v>
      </c>
      <c r="E58" s="181">
        <v>0</v>
      </c>
      <c r="F58" s="181">
        <v>24</v>
      </c>
      <c r="G58" s="181">
        <v>34</v>
      </c>
      <c r="H58" s="181">
        <v>142</v>
      </c>
      <c r="I58" s="31" t="str">
        <f>IF(F58&gt;Data!$K$8,"National Record","-")</f>
        <v>-</v>
      </c>
      <c r="J58" s="31" t="str">
        <f>IF(F58&gt;Data!$M$8,"World Record","-")</f>
        <v>-</v>
      </c>
    </row>
    <row r="59" spans="1:10" ht="16.5" thickBot="1">
      <c r="A59" s="55">
        <v>56</v>
      </c>
      <c r="B59" s="182">
        <v>56</v>
      </c>
      <c r="C59" s="183">
        <v>186</v>
      </c>
      <c r="D59" s="212" t="s">
        <v>201</v>
      </c>
      <c r="E59" s="184">
        <v>0</v>
      </c>
      <c r="F59" s="184">
        <v>23</v>
      </c>
      <c r="G59" s="184">
        <v>33</v>
      </c>
      <c r="H59" s="184">
        <v>88</v>
      </c>
      <c r="I59" s="31" t="str">
        <f>IF(F59&gt;Data!$K$8,"National Record","-")</f>
        <v>-</v>
      </c>
      <c r="J59" s="31" t="str">
        <f>IF(F59&gt;Data!$M$8,"World Record","-")</f>
        <v>-</v>
      </c>
    </row>
    <row r="60" spans="1:10" ht="16.5" thickBot="1">
      <c r="A60" s="55">
        <v>57</v>
      </c>
      <c r="B60" s="179">
        <v>57</v>
      </c>
      <c r="C60" s="180">
        <v>103</v>
      </c>
      <c r="D60" s="202" t="s">
        <v>286</v>
      </c>
      <c r="E60" s="181">
        <v>0</v>
      </c>
      <c r="F60" s="181">
        <v>20</v>
      </c>
      <c r="G60" s="181">
        <v>29</v>
      </c>
      <c r="H60" s="181">
        <v>228</v>
      </c>
      <c r="I60" s="31" t="str">
        <f>IF(F60&gt;Data!$K$8,"National Record","-")</f>
        <v>-</v>
      </c>
      <c r="J60" s="31" t="str">
        <f>IF(F60&gt;Data!$M$8,"World Record","-")</f>
        <v>-</v>
      </c>
    </row>
    <row r="61" spans="1:10" ht="16.5" thickBot="1">
      <c r="A61" s="55">
        <v>58</v>
      </c>
      <c r="B61" s="182">
        <v>57</v>
      </c>
      <c r="C61" s="183">
        <v>162</v>
      </c>
      <c r="D61" s="212" t="s">
        <v>160</v>
      </c>
      <c r="E61" s="184">
        <v>0</v>
      </c>
      <c r="F61" s="184">
        <v>20</v>
      </c>
      <c r="G61" s="184">
        <v>29</v>
      </c>
      <c r="H61" s="184">
        <v>126</v>
      </c>
      <c r="I61" s="31" t="str">
        <f>IF(F61&gt;Data!$K$8,"National Record","-")</f>
        <v>-</v>
      </c>
      <c r="J61" s="31" t="str">
        <f>IF(F61&gt;Data!$M$8,"World Record","-")</f>
        <v>-</v>
      </c>
    </row>
    <row r="62" spans="1:10" ht="16.5" thickBot="1">
      <c r="A62" s="55">
        <v>59</v>
      </c>
      <c r="B62" s="179">
        <v>57</v>
      </c>
      <c r="C62" s="180">
        <v>30</v>
      </c>
      <c r="D62" s="202" t="s">
        <v>407</v>
      </c>
      <c r="E62" s="181">
        <v>0</v>
      </c>
      <c r="F62" s="181">
        <v>20</v>
      </c>
      <c r="G62" s="181">
        <v>29</v>
      </c>
      <c r="H62" s="181">
        <v>822</v>
      </c>
      <c r="I62" s="149" t="str">
        <f>IF(F62&gt;Data!$K$8,"National Record","-")</f>
        <v>-</v>
      </c>
      <c r="J62" s="149" t="str">
        <f>IF(F62&gt;Data!$M$8,"World Record","-")</f>
        <v>-</v>
      </c>
    </row>
    <row r="63" spans="1:10" ht="16.5" thickBot="1">
      <c r="A63" s="55">
        <v>60</v>
      </c>
      <c r="B63" s="182">
        <v>60</v>
      </c>
      <c r="C63" s="183">
        <v>39</v>
      </c>
      <c r="D63" s="212" t="s">
        <v>251</v>
      </c>
      <c r="E63" s="184">
        <v>0</v>
      </c>
      <c r="F63" s="184">
        <v>19</v>
      </c>
      <c r="G63" s="184">
        <v>27</v>
      </c>
      <c r="H63" s="184">
        <v>603</v>
      </c>
      <c r="I63" s="31" t="str">
        <f>IF(F63&gt;Data!$K$8,"National Record","-")</f>
        <v>-</v>
      </c>
      <c r="J63" s="31" t="str">
        <f>IF(F63&gt;Data!$M$8,"World Record","-")</f>
        <v>-</v>
      </c>
    </row>
    <row r="64" spans="1:10" ht="16.5" thickBot="1">
      <c r="A64" s="55">
        <v>61</v>
      </c>
      <c r="B64" s="179">
        <v>61</v>
      </c>
      <c r="C64" s="180">
        <v>152</v>
      </c>
      <c r="D64" s="202" t="s">
        <v>170</v>
      </c>
      <c r="E64" s="181">
        <v>0</v>
      </c>
      <c r="F64" s="181">
        <v>18</v>
      </c>
      <c r="G64" s="181">
        <v>26</v>
      </c>
      <c r="H64" s="181">
        <v>140</v>
      </c>
      <c r="I64" s="31" t="str">
        <f>IF(F64&gt;Data!$K$8,"National Record","-")</f>
        <v>-</v>
      </c>
      <c r="J64" s="31" t="str">
        <f>IF(F64&gt;Data!$M$8,"World Record","-")</f>
        <v>-</v>
      </c>
    </row>
    <row r="65" spans="1:10" ht="16.5" thickBot="1">
      <c r="A65" s="55">
        <v>62</v>
      </c>
      <c r="B65" s="182">
        <v>61</v>
      </c>
      <c r="C65" s="183">
        <v>187</v>
      </c>
      <c r="D65" s="212" t="s">
        <v>217</v>
      </c>
      <c r="E65" s="184">
        <v>0</v>
      </c>
      <c r="F65" s="184">
        <v>18</v>
      </c>
      <c r="G65" s="184">
        <v>26</v>
      </c>
      <c r="H65" s="184">
        <v>88</v>
      </c>
      <c r="I65" s="162" t="str">
        <f>IF(F65&gt;Data!$K$8,"National Record","-")</f>
        <v>-</v>
      </c>
      <c r="J65" s="162" t="str">
        <f>IF(F65&gt;Data!$M$8,"World Record","-")</f>
        <v>-</v>
      </c>
    </row>
    <row r="66" spans="1:10" ht="16.5" thickBot="1">
      <c r="A66" s="55">
        <v>63</v>
      </c>
      <c r="B66" s="179">
        <v>63</v>
      </c>
      <c r="C66" s="180">
        <v>151</v>
      </c>
      <c r="D66" s="202" t="s">
        <v>232</v>
      </c>
      <c r="E66" s="181">
        <v>0</v>
      </c>
      <c r="F66" s="181">
        <v>16</v>
      </c>
      <c r="G66" s="181">
        <v>23</v>
      </c>
      <c r="H66" s="181">
        <v>140</v>
      </c>
      <c r="I66" s="31" t="str">
        <f>IF(F66&gt;Data!$K$8,"National Record","-")</f>
        <v>-</v>
      </c>
      <c r="J66" s="31" t="str">
        <f>IF(F66&gt;Data!$M$8,"World Record","-")</f>
        <v>-</v>
      </c>
    </row>
    <row r="67" spans="1:10" ht="16.5" thickBot="1">
      <c r="A67" s="55">
        <v>64</v>
      </c>
      <c r="B67" s="182">
        <v>63</v>
      </c>
      <c r="C67" s="183">
        <v>123</v>
      </c>
      <c r="D67" s="212" t="s">
        <v>179</v>
      </c>
      <c r="E67" s="184">
        <v>0</v>
      </c>
      <c r="F67" s="184">
        <v>16</v>
      </c>
      <c r="G67" s="184">
        <v>23</v>
      </c>
      <c r="H67" s="184">
        <v>182</v>
      </c>
      <c r="I67" s="31" t="str">
        <f>IF(F67&gt;Data!$K$8,"National Record","-")</f>
        <v>-</v>
      </c>
      <c r="J67" s="31" t="str">
        <f>IF(F67&gt;Data!$M$8,"World Record","-")</f>
        <v>-</v>
      </c>
    </row>
    <row r="68" spans="1:10" ht="16.5" thickBot="1">
      <c r="A68" s="55">
        <v>65</v>
      </c>
      <c r="B68" s="179">
        <v>63</v>
      </c>
      <c r="C68" s="180">
        <v>126</v>
      </c>
      <c r="D68" s="202" t="s">
        <v>264</v>
      </c>
      <c r="E68" s="181">
        <v>0</v>
      </c>
      <c r="F68" s="181">
        <v>16</v>
      </c>
      <c r="G68" s="181">
        <v>23</v>
      </c>
      <c r="H68" s="181">
        <v>179</v>
      </c>
      <c r="I68" s="31" t="str">
        <f>IF(F68&gt;Data!$K$8,"National Record","-")</f>
        <v>-</v>
      </c>
      <c r="J68" s="31" t="str">
        <f>IF(F68&gt;Data!$M$8,"World Record","-")</f>
        <v>-</v>
      </c>
    </row>
    <row r="69" spans="1:10" ht="16.5" thickBot="1">
      <c r="A69" s="55">
        <v>66</v>
      </c>
      <c r="B69" s="182">
        <v>63</v>
      </c>
      <c r="C69" s="183">
        <v>116</v>
      </c>
      <c r="D69" s="212" t="s">
        <v>409</v>
      </c>
      <c r="E69" s="184">
        <v>0</v>
      </c>
      <c r="F69" s="184">
        <v>16</v>
      </c>
      <c r="G69" s="184">
        <v>23</v>
      </c>
      <c r="H69" s="184">
        <v>186</v>
      </c>
      <c r="I69" s="31" t="str">
        <f>IF(F69&gt;Data!$K$8,"National Record","-")</f>
        <v>-</v>
      </c>
      <c r="J69" s="31" t="str">
        <f>IF(F69&gt;Data!$M$8,"World Record","-")</f>
        <v>-</v>
      </c>
    </row>
    <row r="70" spans="1:10" ht="16.5" thickBot="1">
      <c r="A70" s="55">
        <v>67</v>
      </c>
      <c r="B70" s="179">
        <v>63</v>
      </c>
      <c r="C70" s="180">
        <v>128</v>
      </c>
      <c r="D70" s="202" t="s">
        <v>248</v>
      </c>
      <c r="E70" s="181">
        <v>0</v>
      </c>
      <c r="F70" s="181">
        <v>16</v>
      </c>
      <c r="G70" s="181">
        <v>23</v>
      </c>
      <c r="H70" s="181">
        <v>174</v>
      </c>
      <c r="I70" s="31" t="str">
        <f>IF(F70&gt;Data!$K$8,"National Record","-")</f>
        <v>-</v>
      </c>
      <c r="J70" s="31" t="str">
        <f>IF(F70&gt;Data!$M$8,"World Record","-")</f>
        <v>-</v>
      </c>
    </row>
    <row r="71" spans="1:10" ht="16.5" thickBot="1">
      <c r="A71" s="55">
        <v>68</v>
      </c>
      <c r="B71" s="182">
        <v>68</v>
      </c>
      <c r="C71" s="183">
        <v>137</v>
      </c>
      <c r="D71" s="212" t="s">
        <v>337</v>
      </c>
      <c r="E71" s="184">
        <v>0</v>
      </c>
      <c r="F71" s="184">
        <v>15</v>
      </c>
      <c r="G71" s="184">
        <v>22</v>
      </c>
      <c r="H71" s="184">
        <v>161</v>
      </c>
      <c r="I71" s="31" t="str">
        <f>IF(F71&gt;Data!$K$8,"National Record","-")</f>
        <v>-</v>
      </c>
      <c r="J71" s="31" t="str">
        <f>IF(F71&gt;Data!$M$8,"World Record","-")</f>
        <v>-</v>
      </c>
    </row>
    <row r="72" spans="1:10" ht="16.5" thickBot="1">
      <c r="A72" s="55">
        <v>69</v>
      </c>
      <c r="B72" s="179">
        <v>68</v>
      </c>
      <c r="C72" s="180">
        <v>191</v>
      </c>
      <c r="D72" s="202" t="s">
        <v>496</v>
      </c>
      <c r="E72" s="181">
        <v>0</v>
      </c>
      <c r="F72" s="181">
        <v>15</v>
      </c>
      <c r="G72" s="181">
        <v>22</v>
      </c>
      <c r="H72" s="181">
        <v>82</v>
      </c>
      <c r="I72" s="31" t="str">
        <f>IF(F72&gt;Data!$K$8,"National Record","-")</f>
        <v>-</v>
      </c>
      <c r="J72" s="31" t="str">
        <f>IF(F72&gt;Data!$M$8,"World Record","-")</f>
        <v>-</v>
      </c>
    </row>
    <row r="73" spans="1:10" ht="16.5" thickBot="1">
      <c r="A73" s="55">
        <v>70</v>
      </c>
      <c r="B73" s="182">
        <v>70</v>
      </c>
      <c r="C73" s="183">
        <v>80</v>
      </c>
      <c r="D73" s="212" t="s">
        <v>442</v>
      </c>
      <c r="E73" s="184">
        <v>0</v>
      </c>
      <c r="F73" s="184">
        <v>14</v>
      </c>
      <c r="G73" s="184">
        <v>20</v>
      </c>
      <c r="H73" s="184">
        <v>289</v>
      </c>
      <c r="I73" s="31" t="str">
        <f>IF(F73&gt;Data!$K$8,"National Record","-")</f>
        <v>-</v>
      </c>
      <c r="J73" s="31" t="str">
        <f>IF(F73&gt;Data!$M$8,"World Record","-")</f>
        <v>-</v>
      </c>
    </row>
    <row r="74" spans="1:10" ht="16.5" thickBot="1">
      <c r="A74" s="55">
        <v>71</v>
      </c>
      <c r="B74" s="179">
        <v>70</v>
      </c>
      <c r="C74" s="180">
        <v>54</v>
      </c>
      <c r="D74" s="202" t="s">
        <v>386</v>
      </c>
      <c r="E74" s="181">
        <v>0</v>
      </c>
      <c r="F74" s="181">
        <v>14</v>
      </c>
      <c r="G74" s="181">
        <v>20</v>
      </c>
      <c r="H74" s="181">
        <v>421</v>
      </c>
      <c r="I74" s="31" t="str">
        <f>IF(F74&gt;Data!$K$8,"National Record","-")</f>
        <v>-</v>
      </c>
      <c r="J74" s="31" t="str">
        <f>IF(F74&gt;Data!$M$8,"World Record","-")</f>
        <v>-</v>
      </c>
    </row>
    <row r="75" spans="1:10" ht="16.5" thickBot="1">
      <c r="A75" s="55">
        <v>72</v>
      </c>
      <c r="B75" s="182">
        <v>72</v>
      </c>
      <c r="C75" s="183">
        <v>115</v>
      </c>
      <c r="D75" s="212" t="s">
        <v>489</v>
      </c>
      <c r="E75" s="184">
        <v>0</v>
      </c>
      <c r="F75" s="184">
        <v>13</v>
      </c>
      <c r="G75" s="184">
        <v>19</v>
      </c>
      <c r="H75" s="184">
        <v>189</v>
      </c>
      <c r="I75" s="31" t="str">
        <f>IF(F75&gt;Data!$K$8,"National Record","-")</f>
        <v>-</v>
      </c>
      <c r="J75" s="31" t="str">
        <f>IF(F75&gt;Data!$M$8,"World Record","-")</f>
        <v>-</v>
      </c>
    </row>
    <row r="76" spans="1:10" ht="16.5" thickBot="1">
      <c r="A76" s="55">
        <v>73</v>
      </c>
      <c r="B76" s="179">
        <v>72</v>
      </c>
      <c r="C76" s="180">
        <v>89</v>
      </c>
      <c r="D76" s="202" t="s">
        <v>233</v>
      </c>
      <c r="E76" s="181">
        <v>0</v>
      </c>
      <c r="F76" s="181">
        <v>13</v>
      </c>
      <c r="G76" s="181">
        <v>19</v>
      </c>
      <c r="H76" s="181">
        <v>266</v>
      </c>
      <c r="I76" s="31" t="str">
        <f>IF(F76&gt;Data!$K$8,"National Record","-")</f>
        <v>-</v>
      </c>
      <c r="J76" s="31" t="str">
        <f>IF(F76&gt;Data!$M$8,"World Record","-")</f>
        <v>-</v>
      </c>
    </row>
    <row r="77" spans="1:10" ht="16.5" thickBot="1">
      <c r="A77" s="55">
        <v>74</v>
      </c>
      <c r="B77" s="182">
        <v>72</v>
      </c>
      <c r="C77" s="183">
        <v>202</v>
      </c>
      <c r="D77" s="212" t="s">
        <v>364</v>
      </c>
      <c r="E77" s="184">
        <v>0</v>
      </c>
      <c r="F77" s="184">
        <v>13</v>
      </c>
      <c r="G77" s="184">
        <v>19</v>
      </c>
      <c r="H77" s="184">
        <v>70</v>
      </c>
      <c r="I77" s="31" t="str">
        <f>IF(F77&gt;Data!$K$8,"National Record","-")</f>
        <v>-</v>
      </c>
      <c r="J77" s="31" t="str">
        <f>IF(F77&gt;Data!$M$8,"World Record","-")</f>
        <v>-</v>
      </c>
    </row>
    <row r="78" spans="1:10" ht="16.5" thickBot="1">
      <c r="A78" s="55">
        <v>75</v>
      </c>
      <c r="B78" s="179">
        <v>75</v>
      </c>
      <c r="C78" s="180">
        <v>112</v>
      </c>
      <c r="D78" s="202" t="s">
        <v>227</v>
      </c>
      <c r="E78" s="181">
        <v>0</v>
      </c>
      <c r="F78" s="181">
        <v>12</v>
      </c>
      <c r="G78" s="181">
        <v>17</v>
      </c>
      <c r="H78" s="181">
        <v>201</v>
      </c>
      <c r="I78" s="149" t="str">
        <f>IF(F78&gt;Data!$K$8,"National Record","-")</f>
        <v>-</v>
      </c>
      <c r="J78" s="149" t="str">
        <f>IF(F78&gt;Data!$M$8,"World Record","-")</f>
        <v>-</v>
      </c>
    </row>
    <row r="79" spans="1:10" ht="16.5" thickBot="1">
      <c r="A79" s="55">
        <v>76</v>
      </c>
      <c r="B79" s="182">
        <v>76</v>
      </c>
      <c r="C79" s="183">
        <v>252</v>
      </c>
      <c r="D79" s="212" t="s">
        <v>495</v>
      </c>
      <c r="E79" s="184">
        <v>0</v>
      </c>
      <c r="F79" s="184">
        <v>11</v>
      </c>
      <c r="G79" s="184">
        <v>16</v>
      </c>
      <c r="H79" s="184">
        <v>27</v>
      </c>
      <c r="I79" s="31" t="str">
        <f>IF(F79&gt;Data!$K$8,"National Record","-")</f>
        <v>-</v>
      </c>
      <c r="J79" s="31" t="str">
        <f>IF(F79&gt;Data!$M$8,"World Record","-")</f>
        <v>-</v>
      </c>
    </row>
    <row r="80" spans="1:10" ht="16.5" thickBot="1">
      <c r="A80" s="55">
        <v>77</v>
      </c>
      <c r="B80" s="179">
        <v>76</v>
      </c>
      <c r="C80" s="180">
        <v>92</v>
      </c>
      <c r="D80" s="202" t="s">
        <v>417</v>
      </c>
      <c r="E80" s="181">
        <v>0</v>
      </c>
      <c r="F80" s="181">
        <v>11</v>
      </c>
      <c r="G80" s="181">
        <v>16</v>
      </c>
      <c r="H80" s="181">
        <v>253</v>
      </c>
      <c r="I80" s="31" t="str">
        <f>IF(F80&gt;Data!$K$8,"National Record","-")</f>
        <v>-</v>
      </c>
      <c r="J80" s="31" t="str">
        <f>IF(F80&gt;Data!$M$8,"World Record","-")</f>
        <v>-</v>
      </c>
    </row>
    <row r="81" spans="1:10" ht="16.5" thickBot="1">
      <c r="A81" s="55">
        <v>78</v>
      </c>
      <c r="B81" s="182">
        <v>78</v>
      </c>
      <c r="C81" s="183">
        <v>73</v>
      </c>
      <c r="D81" s="212" t="s">
        <v>241</v>
      </c>
      <c r="E81" s="184">
        <v>0</v>
      </c>
      <c r="F81" s="184">
        <v>10</v>
      </c>
      <c r="G81" s="184">
        <v>14</v>
      </c>
      <c r="H81" s="184">
        <v>304</v>
      </c>
      <c r="I81" s="31" t="str">
        <f>IF(F81&gt;Data!$K$8,"National Record","-")</f>
        <v>-</v>
      </c>
      <c r="J81" s="31" t="str">
        <f>IF(F81&gt;Data!$M$8,"World Record","-")</f>
        <v>-</v>
      </c>
    </row>
    <row r="82" spans="1:10" ht="16.5" thickBot="1">
      <c r="A82" s="55">
        <v>79</v>
      </c>
      <c r="B82" s="179">
        <v>78</v>
      </c>
      <c r="C82" s="180">
        <v>140</v>
      </c>
      <c r="D82" s="202" t="s">
        <v>466</v>
      </c>
      <c r="E82" s="181">
        <v>0</v>
      </c>
      <c r="F82" s="181">
        <v>10</v>
      </c>
      <c r="G82" s="181">
        <v>14</v>
      </c>
      <c r="H82" s="181">
        <v>155</v>
      </c>
      <c r="I82" s="31" t="str">
        <f>IF(F82&gt;Data!$K$8,"National Record","-")</f>
        <v>-</v>
      </c>
      <c r="J82" s="31" t="str">
        <f>IF(F82&gt;Data!$M$8,"World Record","-")</f>
        <v>-</v>
      </c>
    </row>
    <row r="83" spans="1:10" ht="16.5" thickBot="1">
      <c r="A83" s="55">
        <v>80</v>
      </c>
      <c r="B83" s="182">
        <v>78</v>
      </c>
      <c r="C83" s="183">
        <v>40</v>
      </c>
      <c r="D83" s="212" t="s">
        <v>354</v>
      </c>
      <c r="E83" s="160">
        <v>5422</v>
      </c>
      <c r="F83" s="184">
        <v>10</v>
      </c>
      <c r="G83" s="184">
        <v>14</v>
      </c>
      <c r="H83" s="184">
        <v>554</v>
      </c>
      <c r="I83" s="31" t="str">
        <f>IF(F83&gt;Data!$K$8,"National Record","-")</f>
        <v>-</v>
      </c>
      <c r="J83" s="31" t="str">
        <f>IF(F83&gt;Data!$M$8,"World Record","-")</f>
        <v>-</v>
      </c>
    </row>
    <row r="84" spans="1:10" ht="16.5" thickBot="1">
      <c r="A84" s="55">
        <v>81</v>
      </c>
      <c r="B84" s="179">
        <v>78</v>
      </c>
      <c r="C84" s="180">
        <v>97</v>
      </c>
      <c r="D84" s="202" t="s">
        <v>339</v>
      </c>
      <c r="E84" s="181">
        <v>0</v>
      </c>
      <c r="F84" s="181">
        <v>10</v>
      </c>
      <c r="G84" s="181">
        <v>14</v>
      </c>
      <c r="H84" s="181">
        <v>247</v>
      </c>
      <c r="I84" s="31" t="str">
        <f>IF(F84&gt;Data!$K$8,"National Record","-")</f>
        <v>-</v>
      </c>
      <c r="J84" s="31" t="str">
        <f>IF(F84&gt;Data!$M$8,"World Record","-")</f>
        <v>-</v>
      </c>
    </row>
    <row r="85" spans="1:10" ht="16.5" thickBot="1">
      <c r="A85" s="55">
        <v>82</v>
      </c>
      <c r="B85" s="182">
        <v>82</v>
      </c>
      <c r="C85" s="183">
        <v>274</v>
      </c>
      <c r="D85" s="212" t="s">
        <v>279</v>
      </c>
      <c r="E85" s="184">
        <v>0</v>
      </c>
      <c r="F85" s="184">
        <v>9</v>
      </c>
      <c r="G85" s="184">
        <v>13</v>
      </c>
      <c r="H85" s="184">
        <v>13</v>
      </c>
      <c r="I85" s="31" t="str">
        <f>IF(F85&gt;Data!$K$8,"National Record","-")</f>
        <v>-</v>
      </c>
      <c r="J85" s="31" t="str">
        <f>IF(F85&gt;Data!$M$8,"World Record","-")</f>
        <v>-</v>
      </c>
    </row>
    <row r="86" spans="1:10" ht="16.5" thickBot="1">
      <c r="A86" s="55">
        <v>83</v>
      </c>
      <c r="B86" s="179">
        <v>83</v>
      </c>
      <c r="C86" s="180">
        <v>138</v>
      </c>
      <c r="D86" s="202" t="s">
        <v>501</v>
      </c>
      <c r="E86" s="181">
        <v>0</v>
      </c>
      <c r="F86" s="181">
        <v>8</v>
      </c>
      <c r="G86" s="181">
        <v>11</v>
      </c>
      <c r="H86" s="181">
        <v>159</v>
      </c>
      <c r="I86" s="31" t="str">
        <f>IF(F86&gt;Data!$K$8,"National Record","-")</f>
        <v>-</v>
      </c>
      <c r="J86" s="31" t="str">
        <f>IF(F86&gt;Data!$M$8,"World Record","-")</f>
        <v>-</v>
      </c>
    </row>
    <row r="87" spans="1:10" ht="16.5" thickBot="1">
      <c r="A87" s="55">
        <v>84</v>
      </c>
      <c r="B87" s="182">
        <v>83</v>
      </c>
      <c r="C87" s="183">
        <v>86</v>
      </c>
      <c r="D87" s="212" t="s">
        <v>268</v>
      </c>
      <c r="E87" s="184">
        <v>0</v>
      </c>
      <c r="F87" s="184">
        <v>8</v>
      </c>
      <c r="G87" s="184">
        <v>11</v>
      </c>
      <c r="H87" s="184">
        <v>277</v>
      </c>
      <c r="I87" s="31" t="str">
        <f>IF(F87&gt;Data!$K$8,"National Record","-")</f>
        <v>-</v>
      </c>
      <c r="J87" s="31" t="str">
        <f>IF(F87&gt;Data!$M$8,"World Record","-")</f>
        <v>-</v>
      </c>
    </row>
    <row r="88" spans="1:10" ht="16.5" thickBot="1">
      <c r="A88" s="55">
        <v>85</v>
      </c>
      <c r="B88" s="179">
        <v>83</v>
      </c>
      <c r="C88" s="180">
        <v>94</v>
      </c>
      <c r="D88" s="202" t="s">
        <v>492</v>
      </c>
      <c r="E88" s="181">
        <v>0</v>
      </c>
      <c r="F88" s="181">
        <v>8</v>
      </c>
      <c r="G88" s="181">
        <v>11</v>
      </c>
      <c r="H88" s="181">
        <v>250</v>
      </c>
      <c r="I88" s="31" t="str">
        <f>IF(F88&gt;Data!$K$8,"National Record","-")</f>
        <v>-</v>
      </c>
      <c r="J88" s="31" t="str">
        <f>IF(F88&gt;Data!$M$8,"World Record","-")</f>
        <v>-</v>
      </c>
    </row>
    <row r="89" spans="1:10" ht="16.5" thickBot="1">
      <c r="A89" s="55">
        <v>86</v>
      </c>
      <c r="B89" s="182">
        <v>83</v>
      </c>
      <c r="C89" s="183">
        <v>113</v>
      </c>
      <c r="D89" s="212" t="s">
        <v>338</v>
      </c>
      <c r="E89" s="184">
        <v>0</v>
      </c>
      <c r="F89" s="184">
        <v>8</v>
      </c>
      <c r="G89" s="184">
        <v>11</v>
      </c>
      <c r="H89" s="184">
        <v>197</v>
      </c>
      <c r="I89" s="31" t="str">
        <f>IF(F89&gt;Data!$K$8,"National Record","-")</f>
        <v>-</v>
      </c>
      <c r="J89" s="31" t="str">
        <f>IF(F89&gt;Data!$M$8,"World Record","-")</f>
        <v>-</v>
      </c>
    </row>
    <row r="90" spans="1:10" ht="16.5" thickBot="1">
      <c r="A90" s="55">
        <v>87</v>
      </c>
      <c r="B90" s="179">
        <v>83</v>
      </c>
      <c r="C90" s="180">
        <v>213</v>
      </c>
      <c r="D90" s="202" t="s">
        <v>469</v>
      </c>
      <c r="E90" s="181">
        <v>0</v>
      </c>
      <c r="F90" s="181">
        <v>8</v>
      </c>
      <c r="G90" s="181">
        <v>11</v>
      </c>
      <c r="H90" s="181">
        <v>57</v>
      </c>
      <c r="I90" s="31" t="str">
        <f>IF(F90&gt;Data!$K$8,"National Record","-")</f>
        <v>-</v>
      </c>
      <c r="J90" s="31" t="str">
        <f>IF(F90&gt;Data!$M$8,"World Record","-")</f>
        <v>-</v>
      </c>
    </row>
    <row r="91" spans="1:10" ht="16.5" thickBot="1">
      <c r="A91" s="55">
        <v>88</v>
      </c>
      <c r="B91" s="182">
        <v>83</v>
      </c>
      <c r="C91" s="183">
        <v>177</v>
      </c>
      <c r="D91" s="212" t="s">
        <v>360</v>
      </c>
      <c r="E91" s="184">
        <v>0</v>
      </c>
      <c r="F91" s="184">
        <v>8</v>
      </c>
      <c r="G91" s="184">
        <v>11</v>
      </c>
      <c r="H91" s="184">
        <v>100</v>
      </c>
      <c r="I91" s="31" t="str">
        <f>IF(F91&gt;Data!$K$8,"National Record","-")</f>
        <v>-</v>
      </c>
      <c r="J91" s="31" t="str">
        <f>IF(F91&gt;Data!$M$8,"World Record","-")</f>
        <v>-</v>
      </c>
    </row>
    <row r="92" spans="1:10" ht="16.5" thickBot="1">
      <c r="A92" s="55">
        <v>89</v>
      </c>
      <c r="B92" s="179">
        <v>89</v>
      </c>
      <c r="C92" s="180">
        <v>58</v>
      </c>
      <c r="D92" s="202" t="s">
        <v>235</v>
      </c>
      <c r="E92" s="181">
        <v>0</v>
      </c>
      <c r="F92" s="181">
        <v>7</v>
      </c>
      <c r="G92" s="181">
        <v>10</v>
      </c>
      <c r="H92" s="181">
        <v>397</v>
      </c>
      <c r="I92" s="31" t="str">
        <f>IF(F92&gt;Data!$K$8,"National Record","-")</f>
        <v>-</v>
      </c>
      <c r="J92" s="31" t="str">
        <f>IF(F92&gt;Data!$M$8,"World Record","-")</f>
        <v>-</v>
      </c>
    </row>
    <row r="93" spans="1:10" ht="16.5" thickBot="1">
      <c r="A93" s="55">
        <v>90</v>
      </c>
      <c r="B93" s="182">
        <v>89</v>
      </c>
      <c r="C93" s="183">
        <v>156</v>
      </c>
      <c r="D93" s="212" t="s">
        <v>278</v>
      </c>
      <c r="E93" s="184">
        <v>0</v>
      </c>
      <c r="F93" s="184">
        <v>7</v>
      </c>
      <c r="G93" s="184">
        <v>10</v>
      </c>
      <c r="H93" s="184">
        <v>133</v>
      </c>
      <c r="I93" s="31" t="str">
        <f>IF(F93&gt;Data!$K$8,"National Record","-")</f>
        <v>-</v>
      </c>
      <c r="J93" s="31" t="str">
        <f>IF(F93&gt;Data!$M$8,"World Record","-")</f>
        <v>-</v>
      </c>
    </row>
    <row r="94" spans="1:10" ht="16.5" thickBot="1">
      <c r="A94" s="55">
        <v>91</v>
      </c>
      <c r="B94" s="179">
        <v>91</v>
      </c>
      <c r="C94" s="180">
        <v>66</v>
      </c>
      <c r="D94" s="202" t="s">
        <v>316</v>
      </c>
      <c r="E94" s="181">
        <v>0</v>
      </c>
      <c r="F94" s="181">
        <v>5</v>
      </c>
      <c r="G94" s="181">
        <v>7</v>
      </c>
      <c r="H94" s="181">
        <v>350</v>
      </c>
      <c r="I94" s="31" t="str">
        <f>IF(F94&gt;Data!$K$8,"National Record","-")</f>
        <v>-</v>
      </c>
      <c r="J94" s="31" t="str">
        <f>IF(F94&gt;Data!$M$8,"World Record","-")</f>
        <v>-</v>
      </c>
    </row>
    <row r="95" spans="1:10" ht="16.5" thickBot="1">
      <c r="A95" s="55">
        <v>92</v>
      </c>
      <c r="B95" s="182">
        <v>92</v>
      </c>
      <c r="C95" s="183">
        <v>176</v>
      </c>
      <c r="D95" s="212" t="s">
        <v>463</v>
      </c>
      <c r="E95" s="184">
        <v>0</v>
      </c>
      <c r="F95" s="184">
        <v>4</v>
      </c>
      <c r="G95" s="184">
        <v>6</v>
      </c>
      <c r="H95" s="184">
        <v>101</v>
      </c>
      <c r="I95" s="31" t="str">
        <f>IF(F95&gt;Data!$K$8,"National Record","-")</f>
        <v>-</v>
      </c>
      <c r="J95" s="31" t="str">
        <f>IF(F95&gt;Data!$M$8,"World Record","-")</f>
        <v>-</v>
      </c>
    </row>
    <row r="96" spans="1:10" ht="16.5" thickBot="1">
      <c r="A96" s="55">
        <v>93</v>
      </c>
      <c r="B96" s="179">
        <v>92</v>
      </c>
      <c r="C96" s="180">
        <v>136</v>
      </c>
      <c r="D96" s="202" t="s">
        <v>464</v>
      </c>
      <c r="E96" s="181">
        <v>0</v>
      </c>
      <c r="F96" s="181">
        <v>4</v>
      </c>
      <c r="G96" s="181">
        <v>6</v>
      </c>
      <c r="H96" s="181">
        <v>161</v>
      </c>
      <c r="I96" s="31" t="str">
        <f>IF(F96&gt;Data!$K$8,"National Record","-")</f>
        <v>-</v>
      </c>
      <c r="J96" s="31" t="str">
        <f>IF(F96&gt;Data!$M$8,"World Record","-")</f>
        <v>-</v>
      </c>
    </row>
    <row r="97" spans="1:10" ht="16.5" thickBot="1">
      <c r="A97" s="55">
        <v>94</v>
      </c>
      <c r="B97" s="182">
        <v>94</v>
      </c>
      <c r="C97" s="183">
        <v>79</v>
      </c>
      <c r="D97" s="212" t="s">
        <v>401</v>
      </c>
      <c r="E97" s="184">
        <v>0</v>
      </c>
      <c r="F97" s="184">
        <v>3</v>
      </c>
      <c r="G97" s="184">
        <v>4</v>
      </c>
      <c r="H97" s="184">
        <v>290</v>
      </c>
      <c r="I97" s="31" t="str">
        <f>IF(F97&gt;Data!$K$8,"National Record","-")</f>
        <v>-</v>
      </c>
      <c r="J97" s="31" t="str">
        <f>IF(F97&gt;Data!$M$8,"World Record","-")</f>
        <v>-</v>
      </c>
    </row>
    <row r="98" spans="1:10" ht="16.5" thickBot="1">
      <c r="A98" s="55">
        <v>95</v>
      </c>
      <c r="B98" s="179">
        <v>94</v>
      </c>
      <c r="C98" s="180">
        <v>195</v>
      </c>
      <c r="D98" s="202" t="s">
        <v>389</v>
      </c>
      <c r="E98" s="181">
        <v>0</v>
      </c>
      <c r="F98" s="181">
        <v>3</v>
      </c>
      <c r="G98" s="181">
        <v>4</v>
      </c>
      <c r="H98" s="181">
        <v>79</v>
      </c>
      <c r="I98" s="31" t="str">
        <f>IF(F98&gt;Data!$K$8,"National Record","-")</f>
        <v>-</v>
      </c>
      <c r="J98" s="31" t="str">
        <f>IF(F98&gt;Data!$M$8,"World Record","-")</f>
        <v>-</v>
      </c>
    </row>
    <row r="99" spans="1:10" ht="16.5" thickBot="1">
      <c r="A99" s="55">
        <v>96</v>
      </c>
      <c r="B99" s="182">
        <v>96</v>
      </c>
      <c r="C99" s="183">
        <v>256</v>
      </c>
      <c r="D99" s="212" t="s">
        <v>483</v>
      </c>
      <c r="E99" s="184">
        <v>0</v>
      </c>
      <c r="F99" s="184">
        <v>2</v>
      </c>
      <c r="G99" s="184">
        <v>3</v>
      </c>
      <c r="H99" s="184">
        <v>24</v>
      </c>
      <c r="I99" s="31" t="str">
        <f>IF(F99&gt;Data!$K$8,"National Record","-")</f>
        <v>-</v>
      </c>
      <c r="J99" s="31" t="str">
        <f>IF(F99&gt;Data!$M$8,"World Record","-")</f>
        <v>-</v>
      </c>
    </row>
    <row r="100" spans="1:10" ht="16.5" thickBot="1">
      <c r="A100" s="55">
        <v>97</v>
      </c>
      <c r="B100" s="179">
        <v>96</v>
      </c>
      <c r="C100" s="180">
        <v>234</v>
      </c>
      <c r="D100" s="202" t="s">
        <v>452</v>
      </c>
      <c r="E100" s="181">
        <v>0</v>
      </c>
      <c r="F100" s="181">
        <v>2</v>
      </c>
      <c r="G100" s="181">
        <v>3</v>
      </c>
      <c r="H100" s="181">
        <v>40</v>
      </c>
      <c r="I100" s="31" t="str">
        <f>IF(F100&gt;Data!$K$8,"National Record","-")</f>
        <v>-</v>
      </c>
      <c r="J100" s="31" t="str">
        <f>IF(F100&gt;Data!$M$8,"World Record","-")</f>
        <v>-</v>
      </c>
    </row>
    <row r="101" spans="1:10" ht="16.5" thickBot="1">
      <c r="A101" s="55">
        <v>98</v>
      </c>
      <c r="B101" s="182">
        <v>96</v>
      </c>
      <c r="C101" s="183">
        <v>55</v>
      </c>
      <c r="D101" s="212" t="s">
        <v>228</v>
      </c>
      <c r="E101" s="184">
        <v>0</v>
      </c>
      <c r="F101" s="184">
        <v>2</v>
      </c>
      <c r="G101" s="184">
        <v>3</v>
      </c>
      <c r="H101" s="184">
        <v>414</v>
      </c>
      <c r="I101" s="31" t="str">
        <f>IF(F101&gt;Data!$K$8,"National Record","-")</f>
        <v>-</v>
      </c>
      <c r="J101" s="31" t="str">
        <f>IF(F101&gt;Data!$M$8,"World Record","-")</f>
        <v>-</v>
      </c>
    </row>
    <row r="102" spans="1:10" ht="16.5" thickBot="1">
      <c r="A102" s="55">
        <v>99</v>
      </c>
      <c r="B102" s="179">
        <v>99</v>
      </c>
      <c r="C102" s="180">
        <v>192</v>
      </c>
      <c r="D102" s="202" t="s">
        <v>328</v>
      </c>
      <c r="E102" s="181">
        <v>0</v>
      </c>
      <c r="F102" s="181">
        <v>1</v>
      </c>
      <c r="G102" s="181">
        <v>1</v>
      </c>
      <c r="H102" s="181">
        <v>81</v>
      </c>
      <c r="I102" s="31" t="str">
        <f>IF(F102&gt;Data!$K$8,"National Record","-")</f>
        <v>-</v>
      </c>
      <c r="J102" s="31" t="str">
        <f>IF(F102&gt;Data!$M$8,"World Record","-")</f>
        <v>-</v>
      </c>
    </row>
    <row r="103" spans="1:10" ht="16.5" thickBot="1">
      <c r="A103" s="55">
        <v>100</v>
      </c>
      <c r="B103" s="182">
        <v>99</v>
      </c>
      <c r="C103" s="183">
        <v>110</v>
      </c>
      <c r="D103" s="212" t="s">
        <v>263</v>
      </c>
      <c r="E103" s="184">
        <v>0</v>
      </c>
      <c r="F103" s="184">
        <v>1</v>
      </c>
      <c r="G103" s="184">
        <v>1</v>
      </c>
      <c r="H103" s="184">
        <v>208</v>
      </c>
      <c r="I103" s="31" t="str">
        <f>IF(F103&gt;Data!$K$8,"National Record","-")</f>
        <v>-</v>
      </c>
      <c r="J103" s="31" t="str">
        <f>IF(F103&gt;Data!$M$8,"World Record","-")</f>
        <v>-</v>
      </c>
    </row>
    <row r="104" spans="1:10" ht="16.5" thickBot="1">
      <c r="A104" s="55">
        <v>101</v>
      </c>
      <c r="B104" s="179">
        <v>99</v>
      </c>
      <c r="C104" s="180">
        <v>212</v>
      </c>
      <c r="D104" s="202" t="s">
        <v>291</v>
      </c>
      <c r="E104" s="181">
        <v>0</v>
      </c>
      <c r="F104" s="181">
        <v>1</v>
      </c>
      <c r="G104" s="181">
        <v>1</v>
      </c>
      <c r="H104" s="181">
        <v>58</v>
      </c>
      <c r="I104" s="31" t="str">
        <f>IF(F104&gt;Data!$K$8,"National Record","-")</f>
        <v>-</v>
      </c>
      <c r="J104" s="31" t="str">
        <f>IF(F104&gt;Data!$M$8,"World Record","-")</f>
        <v>-</v>
      </c>
    </row>
    <row r="105" spans="1:10" ht="16.5" thickBot="1">
      <c r="A105" s="55">
        <v>102</v>
      </c>
      <c r="B105" s="182">
        <v>102</v>
      </c>
      <c r="C105" s="183">
        <v>236</v>
      </c>
      <c r="D105" s="212" t="s">
        <v>434</v>
      </c>
      <c r="E105" s="184">
        <v>0</v>
      </c>
      <c r="F105" s="184">
        <v>0</v>
      </c>
      <c r="G105" s="184">
        <v>0</v>
      </c>
      <c r="H105" s="184">
        <v>37</v>
      </c>
      <c r="I105" s="31" t="str">
        <f>IF(F105&gt;Data!$K$8,"National Record","-")</f>
        <v>-</v>
      </c>
      <c r="J105" s="31" t="str">
        <f>IF(F105&gt;Data!$M$8,"World Record","-")</f>
        <v>-</v>
      </c>
    </row>
    <row r="106" spans="1:10" ht="16.5" thickBot="1">
      <c r="A106" s="55">
        <v>103</v>
      </c>
      <c r="B106" s="179">
        <v>102</v>
      </c>
      <c r="C106" s="180">
        <v>180</v>
      </c>
      <c r="D106" s="202" t="s">
        <v>430</v>
      </c>
      <c r="E106" s="181">
        <v>0</v>
      </c>
      <c r="F106" s="181">
        <v>0</v>
      </c>
      <c r="G106" s="181">
        <v>0</v>
      </c>
      <c r="H106" s="181">
        <v>97</v>
      </c>
      <c r="I106" s="31" t="str">
        <f>IF(F106&gt;Data!$K$8,"National Record","-")</f>
        <v>-</v>
      </c>
      <c r="J106" s="31" t="str">
        <f>IF(F106&gt;Data!$M$8,"World Record","-")</f>
        <v>-</v>
      </c>
    </row>
    <row r="107" spans="1:10" ht="16.5" thickBot="1">
      <c r="A107" s="55">
        <v>104</v>
      </c>
      <c r="B107" s="182">
        <v>102</v>
      </c>
      <c r="C107" s="183">
        <v>220</v>
      </c>
      <c r="D107" s="212" t="s">
        <v>428</v>
      </c>
      <c r="E107" s="184">
        <v>0</v>
      </c>
      <c r="F107" s="184">
        <v>0</v>
      </c>
      <c r="G107" s="184">
        <v>0</v>
      </c>
      <c r="H107" s="184">
        <v>51</v>
      </c>
      <c r="I107" s="31" t="str">
        <f>IF(F107&gt;Data!$K$8,"National Record","-")</f>
        <v>-</v>
      </c>
      <c r="J107" s="31" t="str">
        <f>IF(F107&gt;Data!$M$8,"World Record","-")</f>
        <v>-</v>
      </c>
    </row>
    <row r="108" spans="1:10" ht="16.5" thickBot="1">
      <c r="A108" s="55">
        <v>105</v>
      </c>
      <c r="B108" s="179">
        <v>102</v>
      </c>
      <c r="C108" s="180">
        <v>275</v>
      </c>
      <c r="D108" s="202" t="s">
        <v>190</v>
      </c>
      <c r="E108" s="181">
        <v>0</v>
      </c>
      <c r="F108" s="181">
        <v>0</v>
      </c>
      <c r="G108" s="181">
        <v>0</v>
      </c>
      <c r="H108" s="181">
        <v>11</v>
      </c>
      <c r="I108" s="31" t="str">
        <f>IF(F108&gt;Data!$K$8,"National Record","-")</f>
        <v>-</v>
      </c>
      <c r="J108" s="31" t="str">
        <f>IF(F108&gt;Data!$M$8,"World Record","-")</f>
        <v>-</v>
      </c>
    </row>
    <row r="109" spans="1:10" ht="16.5" thickBot="1">
      <c r="A109" s="55">
        <v>106</v>
      </c>
      <c r="B109" s="182">
        <v>102</v>
      </c>
      <c r="C109" s="183">
        <v>38</v>
      </c>
      <c r="D109" s="212" t="s">
        <v>234</v>
      </c>
      <c r="E109" s="184">
        <v>0</v>
      </c>
      <c r="F109" s="184">
        <v>0</v>
      </c>
      <c r="G109" s="184">
        <v>0</v>
      </c>
      <c r="H109" s="184">
        <v>612</v>
      </c>
      <c r="I109" s="31" t="str">
        <f>IF(F109&gt;Data!$K$8,"National Record","-")</f>
        <v>-</v>
      </c>
      <c r="J109" s="31" t="str">
        <f>IF(F109&gt;Data!$M$8,"World Record","-")</f>
        <v>-</v>
      </c>
    </row>
    <row r="110" spans="1:10" ht="16.5" thickBot="1">
      <c r="A110" s="55">
        <v>107</v>
      </c>
      <c r="B110" s="179">
        <v>102</v>
      </c>
      <c r="C110" s="180">
        <v>36</v>
      </c>
      <c r="D110" s="202" t="s">
        <v>256</v>
      </c>
      <c r="E110" s="181">
        <v>0</v>
      </c>
      <c r="F110" s="181">
        <v>0</v>
      </c>
      <c r="G110" s="181">
        <v>0</v>
      </c>
      <c r="H110" s="181">
        <v>648</v>
      </c>
      <c r="I110" s="31" t="str">
        <f>IF(F110&gt;Data!$K$8,"National Record","-")</f>
        <v>-</v>
      </c>
      <c r="J110" s="31" t="str">
        <f>IF(F110&gt;Data!$M$8,"World Record","-")</f>
        <v>-</v>
      </c>
    </row>
    <row r="111" spans="1:10" ht="16.5" thickBot="1">
      <c r="A111" s="55">
        <v>108</v>
      </c>
      <c r="B111" s="182">
        <v>102</v>
      </c>
      <c r="C111" s="183">
        <v>289</v>
      </c>
      <c r="D111" s="212" t="s">
        <v>346</v>
      </c>
      <c r="E111" s="184">
        <v>0</v>
      </c>
      <c r="F111" s="184">
        <v>0</v>
      </c>
      <c r="G111" s="184">
        <v>0</v>
      </c>
      <c r="H111" s="184">
        <v>0</v>
      </c>
      <c r="I111" s="31" t="str">
        <f>IF(F111&gt;Data!$K$8,"National Record","-")</f>
        <v>-</v>
      </c>
      <c r="J111" s="31" t="str">
        <f>IF(F111&gt;Data!$M$8,"World Record","-")</f>
        <v>-</v>
      </c>
    </row>
    <row r="112" spans="1:10" ht="16.5" thickBot="1">
      <c r="A112" s="55">
        <v>109</v>
      </c>
      <c r="B112" s="179">
        <v>102</v>
      </c>
      <c r="C112" s="180">
        <v>93</v>
      </c>
      <c r="D112" s="202" t="s">
        <v>448</v>
      </c>
      <c r="E112" s="181">
        <v>0</v>
      </c>
      <c r="F112" s="181">
        <v>0</v>
      </c>
      <c r="G112" s="181">
        <v>0</v>
      </c>
      <c r="H112" s="181">
        <v>251</v>
      </c>
      <c r="I112" s="31" t="str">
        <f>IF(F112&gt;Data!$K$8,"National Record","-")</f>
        <v>-</v>
      </c>
      <c r="J112" s="31" t="str">
        <f>IF(F112&gt;Data!$M$8,"World Record","-")</f>
        <v>-</v>
      </c>
    </row>
    <row r="113" spans="1:10" ht="16.5" thickBot="1">
      <c r="A113" s="55">
        <v>110</v>
      </c>
      <c r="B113" s="182">
        <v>102</v>
      </c>
      <c r="C113" s="183">
        <v>289</v>
      </c>
      <c r="D113" s="212" t="s">
        <v>184</v>
      </c>
      <c r="E113" s="184">
        <v>0</v>
      </c>
      <c r="F113" s="184">
        <v>0</v>
      </c>
      <c r="G113" s="184">
        <v>0</v>
      </c>
      <c r="H113" s="184">
        <v>0</v>
      </c>
      <c r="I113" s="31" t="str">
        <f>IF(F113&gt;Data!$K$8,"National Record","-")</f>
        <v>-</v>
      </c>
      <c r="J113" s="31" t="str">
        <f>IF(F113&gt;Data!$M$8,"World Record","-")</f>
        <v>-</v>
      </c>
    </row>
    <row r="114" spans="1:10" ht="16.5" thickBot="1">
      <c r="A114" s="55">
        <v>111</v>
      </c>
      <c r="B114" s="179">
        <v>102</v>
      </c>
      <c r="C114" s="180">
        <v>235</v>
      </c>
      <c r="D114" s="202" t="s">
        <v>381</v>
      </c>
      <c r="E114" s="181">
        <v>0</v>
      </c>
      <c r="F114" s="181">
        <v>0</v>
      </c>
      <c r="G114" s="181">
        <v>0</v>
      </c>
      <c r="H114" s="181">
        <v>38</v>
      </c>
      <c r="I114" s="31" t="str">
        <f>IF(F114&gt;Data!$K$8,"National Record","-")</f>
        <v>-</v>
      </c>
      <c r="J114" s="31" t="str">
        <f>IF(F114&gt;Data!$M$8,"World Record","-")</f>
        <v>-</v>
      </c>
    </row>
    <row r="115" spans="1:10" ht="16.5" thickBot="1">
      <c r="A115" s="55">
        <v>112</v>
      </c>
      <c r="B115" s="182">
        <v>102</v>
      </c>
      <c r="C115" s="183">
        <v>289</v>
      </c>
      <c r="D115" s="212" t="s">
        <v>261</v>
      </c>
      <c r="E115" s="184">
        <v>0</v>
      </c>
      <c r="F115" s="184">
        <v>0</v>
      </c>
      <c r="G115" s="184">
        <v>0</v>
      </c>
      <c r="H115" s="184">
        <v>0</v>
      </c>
      <c r="I115" s="31" t="str">
        <f>IF(F115&gt;Data!$K$8,"National Record","-")</f>
        <v>-</v>
      </c>
      <c r="J115" s="31" t="str">
        <f>IF(F115&gt;Data!$M$8,"World Record","-")</f>
        <v>-</v>
      </c>
    </row>
    <row r="116" spans="1:10" ht="16.5" thickBot="1">
      <c r="A116" s="55">
        <v>113</v>
      </c>
      <c r="B116" s="179">
        <v>102</v>
      </c>
      <c r="C116" s="180">
        <v>135</v>
      </c>
      <c r="D116" s="202" t="s">
        <v>370</v>
      </c>
      <c r="E116" s="181">
        <v>0</v>
      </c>
      <c r="F116" s="181">
        <v>0</v>
      </c>
      <c r="G116" s="181">
        <v>0</v>
      </c>
      <c r="H116" s="181">
        <v>162</v>
      </c>
      <c r="I116" s="31" t="str">
        <f>IF(F116&gt;Data!$K$8,"National Record","-")</f>
        <v>-</v>
      </c>
      <c r="J116" s="31" t="str">
        <f>IF(F116&gt;Data!$M$8,"World Record","-")</f>
        <v>-</v>
      </c>
    </row>
    <row r="117" spans="1:10" ht="16.5" thickBot="1">
      <c r="A117" s="55">
        <v>114</v>
      </c>
      <c r="B117" s="182">
        <v>102</v>
      </c>
      <c r="C117" s="183">
        <v>209</v>
      </c>
      <c r="D117" s="212" t="s">
        <v>420</v>
      </c>
      <c r="E117" s="184">
        <v>0</v>
      </c>
      <c r="F117" s="184">
        <v>0</v>
      </c>
      <c r="G117" s="184">
        <v>0</v>
      </c>
      <c r="H117" s="184">
        <v>62</v>
      </c>
      <c r="I117" s="31" t="str">
        <f>IF(F117&gt;Data!$K$8,"National Record","-")</f>
        <v>-</v>
      </c>
      <c r="J117" s="31" t="str">
        <f>IF(F117&gt;Data!$M$8,"World Record","-")</f>
        <v>-</v>
      </c>
    </row>
    <row r="118" spans="1:10" ht="16.5" thickBot="1">
      <c r="A118" s="55">
        <v>115</v>
      </c>
      <c r="B118" s="179">
        <v>102</v>
      </c>
      <c r="C118" s="180">
        <v>239</v>
      </c>
      <c r="D118" s="202" t="s">
        <v>343</v>
      </c>
      <c r="E118" s="181">
        <v>0</v>
      </c>
      <c r="F118" s="181">
        <v>0</v>
      </c>
      <c r="G118" s="181">
        <v>0</v>
      </c>
      <c r="H118" s="181">
        <v>32</v>
      </c>
      <c r="I118" s="31" t="str">
        <f>IF(F118&gt;Data!$K$8,"National Record","-")</f>
        <v>-</v>
      </c>
      <c r="J118" s="31" t="str">
        <f>IF(F118&gt;Data!$M$8,"World Record","-")</f>
        <v>-</v>
      </c>
    </row>
    <row r="119" spans="1:10" ht="16.5" thickBot="1">
      <c r="A119" s="55">
        <v>116</v>
      </c>
      <c r="B119" s="182">
        <v>102</v>
      </c>
      <c r="C119" s="183">
        <v>22</v>
      </c>
      <c r="D119" s="212" t="s">
        <v>295</v>
      </c>
      <c r="E119" s="184">
        <v>0</v>
      </c>
      <c r="F119" s="184">
        <v>0</v>
      </c>
      <c r="G119" s="184">
        <v>0</v>
      </c>
      <c r="H119" s="184">
        <v>1018</v>
      </c>
      <c r="I119" s="31" t="str">
        <f>IF(F119&gt;Data!$K$8,"National Record","-")</f>
        <v>-</v>
      </c>
      <c r="J119" s="31" t="str">
        <f>IF(F119&gt;Data!$M$8,"World Record","-")</f>
        <v>-</v>
      </c>
    </row>
    <row r="120" spans="1:10" ht="16.5" thickBot="1">
      <c r="A120" s="55">
        <v>117</v>
      </c>
      <c r="B120" s="179">
        <v>102</v>
      </c>
      <c r="C120" s="180">
        <v>99</v>
      </c>
      <c r="D120" s="202" t="s">
        <v>454</v>
      </c>
      <c r="E120" s="181">
        <v>0</v>
      </c>
      <c r="F120" s="181">
        <v>0</v>
      </c>
      <c r="G120" s="181">
        <v>0</v>
      </c>
      <c r="H120" s="181">
        <v>242</v>
      </c>
      <c r="I120" s="31" t="str">
        <f>IF(F120&gt;Data!$K$8,"National Record","-")</f>
        <v>-</v>
      </c>
      <c r="J120" s="31" t="str">
        <f>IF(F120&gt;Data!$M$8,"World Record","-")</f>
        <v>-</v>
      </c>
    </row>
    <row r="121" spans="1:10" ht="16.5" thickBot="1">
      <c r="A121" s="55">
        <v>118</v>
      </c>
      <c r="B121" s="182">
        <v>102</v>
      </c>
      <c r="C121" s="183">
        <v>219</v>
      </c>
      <c r="D121" s="212" t="s">
        <v>503</v>
      </c>
      <c r="E121" s="184">
        <v>0</v>
      </c>
      <c r="F121" s="184">
        <v>0</v>
      </c>
      <c r="G121" s="184">
        <v>0</v>
      </c>
      <c r="H121" s="184">
        <v>53</v>
      </c>
      <c r="I121" s="31" t="str">
        <f>IF(F121&gt;Data!$K$8,"National Record","-")</f>
        <v>-</v>
      </c>
      <c r="J121" s="31" t="str">
        <f>IF(F121&gt;Data!$M$8,"World Record","-")</f>
        <v>-</v>
      </c>
    </row>
    <row r="122" spans="1:10" ht="16.5" thickBot="1">
      <c r="A122" s="55">
        <v>119</v>
      </c>
      <c r="B122" s="179">
        <v>102</v>
      </c>
      <c r="C122" s="180">
        <v>222</v>
      </c>
      <c r="D122" s="202" t="s">
        <v>435</v>
      </c>
      <c r="E122" s="181">
        <v>0</v>
      </c>
      <c r="F122" s="181">
        <v>0</v>
      </c>
      <c r="G122" s="181">
        <v>0</v>
      </c>
      <c r="H122" s="181">
        <v>49</v>
      </c>
      <c r="I122" s="31" t="str">
        <f>IF(F122&gt;Data!$K$8,"National Record","-")</f>
        <v>-</v>
      </c>
      <c r="J122" s="31" t="str">
        <f>IF(F122&gt;Data!$M$8,"World Record","-")</f>
        <v>-</v>
      </c>
    </row>
    <row r="123" spans="1:10" ht="16.5" thickBot="1">
      <c r="A123" s="55">
        <v>120</v>
      </c>
      <c r="B123" s="182">
        <v>102</v>
      </c>
      <c r="C123" s="183">
        <v>65</v>
      </c>
      <c r="D123" s="212" t="s">
        <v>427</v>
      </c>
      <c r="E123" s="184">
        <v>0</v>
      </c>
      <c r="F123" s="184">
        <v>0</v>
      </c>
      <c r="G123" s="184">
        <v>0</v>
      </c>
      <c r="H123" s="184">
        <v>357</v>
      </c>
      <c r="I123" s="31" t="str">
        <f>IF(F123&gt;Data!$K$8,"National Record","-")</f>
        <v>-</v>
      </c>
      <c r="J123" s="31" t="str">
        <f>IF(F123&gt;Data!$M$8,"World Record","-")</f>
        <v>-</v>
      </c>
    </row>
    <row r="124" spans="1:10" ht="16.5" thickBot="1">
      <c r="A124" s="55">
        <v>121</v>
      </c>
      <c r="B124" s="179">
        <v>102</v>
      </c>
      <c r="C124" s="180">
        <v>289</v>
      </c>
      <c r="D124" s="202" t="s">
        <v>349</v>
      </c>
      <c r="E124" s="181">
        <v>0</v>
      </c>
      <c r="F124" s="181">
        <v>0</v>
      </c>
      <c r="G124" s="181">
        <v>0</v>
      </c>
      <c r="H124" s="181">
        <v>0</v>
      </c>
      <c r="I124" s="31" t="str">
        <f>IF(F124&gt;Data!$K$8,"National Record","-")</f>
        <v>-</v>
      </c>
      <c r="J124" s="31" t="str">
        <f>IF(F124&gt;Data!$M$8,"World Record","-")</f>
        <v>-</v>
      </c>
    </row>
    <row r="125" spans="1:10" ht="16.5" thickBot="1">
      <c r="A125" s="55">
        <v>122</v>
      </c>
      <c r="B125" s="182">
        <v>102</v>
      </c>
      <c r="C125" s="183">
        <v>287</v>
      </c>
      <c r="D125" s="212" t="s">
        <v>419</v>
      </c>
      <c r="E125" s="184">
        <v>0</v>
      </c>
      <c r="F125" s="184">
        <v>0</v>
      </c>
      <c r="G125" s="184">
        <v>0</v>
      </c>
      <c r="H125" s="184">
        <v>8</v>
      </c>
      <c r="I125" s="31" t="str">
        <f>IF(F125&gt;Data!$K$8,"National Record","-")</f>
        <v>-</v>
      </c>
      <c r="J125" s="31" t="str">
        <f>IF(F125&gt;Data!$M$8,"World Record","-")</f>
        <v>-</v>
      </c>
    </row>
    <row r="126" spans="1:10" ht="16.5" thickBot="1">
      <c r="A126" s="55">
        <v>123</v>
      </c>
      <c r="B126" s="179">
        <v>102</v>
      </c>
      <c r="C126" s="180">
        <v>289</v>
      </c>
      <c r="D126" s="202" t="s">
        <v>497</v>
      </c>
      <c r="E126" s="181">
        <v>0</v>
      </c>
      <c r="F126" s="181">
        <v>0</v>
      </c>
      <c r="G126" s="181">
        <v>0</v>
      </c>
      <c r="H126" s="181">
        <v>0</v>
      </c>
      <c r="I126" s="31" t="str">
        <f>IF(F126&gt;Data!$K$8,"National Record","-")</f>
        <v>-</v>
      </c>
      <c r="J126" s="31" t="str">
        <f>IF(F126&gt;Data!$M$8,"World Record","-")</f>
        <v>-</v>
      </c>
    </row>
    <row r="127" spans="1:10" ht="16.5" thickBot="1">
      <c r="A127" s="55">
        <v>124</v>
      </c>
      <c r="B127" s="182">
        <v>102</v>
      </c>
      <c r="C127" s="183">
        <v>289</v>
      </c>
      <c r="D127" s="212" t="s">
        <v>192</v>
      </c>
      <c r="E127" s="184">
        <v>0</v>
      </c>
      <c r="F127" s="184">
        <v>0</v>
      </c>
      <c r="G127" s="184">
        <v>0</v>
      </c>
      <c r="H127" s="184">
        <v>0</v>
      </c>
      <c r="I127" s="162" t="str">
        <f>IF(F127&gt;Data!$K$8,"National Record","-")</f>
        <v>-</v>
      </c>
      <c r="J127" s="162" t="str">
        <f>IF(F127&gt;Data!$M$8,"World Record","-")</f>
        <v>-</v>
      </c>
    </row>
    <row r="128" spans="1:10" ht="16.5" thickBot="1">
      <c r="A128" s="55">
        <v>125</v>
      </c>
      <c r="B128" s="179">
        <v>102</v>
      </c>
      <c r="C128" s="180">
        <v>289</v>
      </c>
      <c r="D128" s="202" t="s">
        <v>491</v>
      </c>
      <c r="E128" s="181">
        <v>0</v>
      </c>
      <c r="F128" s="181">
        <v>0</v>
      </c>
      <c r="G128" s="181">
        <v>0</v>
      </c>
      <c r="H128" s="181">
        <v>0</v>
      </c>
      <c r="I128" s="31" t="str">
        <f>IF(F128&gt;Data!$K$8,"National Record","-")</f>
        <v>-</v>
      </c>
      <c r="J128" s="31" t="str">
        <f>IF(F128&gt;Data!$M$8,"World Record","-")</f>
        <v>-</v>
      </c>
    </row>
    <row r="129" spans="1:10" ht="16.5" thickBot="1">
      <c r="A129" s="55">
        <v>126</v>
      </c>
      <c r="B129" s="182">
        <v>102</v>
      </c>
      <c r="C129" s="183">
        <v>289</v>
      </c>
      <c r="D129" s="212" t="s">
        <v>450</v>
      </c>
      <c r="E129" s="184">
        <v>0</v>
      </c>
      <c r="F129" s="184">
        <v>0</v>
      </c>
      <c r="G129" s="184">
        <v>0</v>
      </c>
      <c r="H129" s="184">
        <v>0</v>
      </c>
      <c r="I129" s="31" t="str">
        <f>IF(F129&gt;Data!$K$8,"National Record","-")</f>
        <v>-</v>
      </c>
      <c r="J129" s="31" t="str">
        <f>IF(F129&gt;Data!$M$8,"World Record","-")</f>
        <v>-</v>
      </c>
    </row>
    <row r="130" spans="1:10" ht="16.5" thickBot="1">
      <c r="A130" s="55">
        <v>127</v>
      </c>
      <c r="B130" s="179">
        <v>102</v>
      </c>
      <c r="C130" s="180">
        <v>270</v>
      </c>
      <c r="D130" s="202" t="s">
        <v>214</v>
      </c>
      <c r="E130" s="181">
        <v>0</v>
      </c>
      <c r="F130" s="181">
        <v>0</v>
      </c>
      <c r="G130" s="181">
        <v>0</v>
      </c>
      <c r="H130" s="181">
        <v>19</v>
      </c>
      <c r="I130" s="31" t="str">
        <f>IF(F130&gt;Data!$K$8,"National Record","-")</f>
        <v>-</v>
      </c>
      <c r="J130" s="31" t="str">
        <f>IF(F130&gt;Data!$M$8,"World Record","-")</f>
        <v>-</v>
      </c>
    </row>
    <row r="131" spans="1:10" ht="16.5" thickBot="1">
      <c r="A131" s="55">
        <v>128</v>
      </c>
      <c r="B131" s="182">
        <v>102</v>
      </c>
      <c r="C131" s="183">
        <v>120</v>
      </c>
      <c r="D131" s="212" t="s">
        <v>499</v>
      </c>
      <c r="E131" s="184">
        <v>0</v>
      </c>
      <c r="F131" s="184">
        <v>0</v>
      </c>
      <c r="G131" s="184">
        <v>0</v>
      </c>
      <c r="H131" s="184">
        <v>183</v>
      </c>
      <c r="I131" s="31" t="str">
        <f>IF(F131&gt;Data!$K$8,"National Record","-")</f>
        <v>-</v>
      </c>
      <c r="J131" s="31" t="str">
        <f>IF(F131&gt;Data!$M$8,"World Record","-")</f>
        <v>-</v>
      </c>
    </row>
    <row r="132" spans="1:10" ht="16.5" thickBot="1">
      <c r="A132" s="55">
        <v>129</v>
      </c>
      <c r="B132" s="179">
        <v>102</v>
      </c>
      <c r="C132" s="180">
        <v>145</v>
      </c>
      <c r="D132" s="202" t="s">
        <v>465</v>
      </c>
      <c r="E132" s="181">
        <v>0</v>
      </c>
      <c r="F132" s="181">
        <v>0</v>
      </c>
      <c r="G132" s="181">
        <v>0</v>
      </c>
      <c r="H132" s="181">
        <v>151</v>
      </c>
      <c r="I132" s="31" t="str">
        <f>IF(F132&gt;Data!$K$8,"National Record","-")</f>
        <v>-</v>
      </c>
      <c r="J132" s="31" t="str">
        <f>IF(F132&gt;Data!$M$8,"World Record","-")</f>
        <v>-</v>
      </c>
    </row>
    <row r="133" spans="1:10" ht="16.5" thickBot="1">
      <c r="A133" s="55">
        <v>130</v>
      </c>
      <c r="B133" s="182">
        <v>102</v>
      </c>
      <c r="C133" s="183">
        <v>205</v>
      </c>
      <c r="D133" s="212" t="s">
        <v>306</v>
      </c>
      <c r="E133" s="184">
        <v>0</v>
      </c>
      <c r="F133" s="184">
        <v>0</v>
      </c>
      <c r="G133" s="184">
        <v>0</v>
      </c>
      <c r="H133" s="184">
        <v>67</v>
      </c>
      <c r="I133" s="31" t="str">
        <f>IF(F133&gt;Data!$K$8,"National Record","-")</f>
        <v>-</v>
      </c>
      <c r="J133" s="31" t="str">
        <f>IF(F133&gt;Data!$M$8,"World Record","-")</f>
        <v>-</v>
      </c>
    </row>
    <row r="134" spans="1:10" ht="16.5" thickBot="1">
      <c r="A134" s="55">
        <v>131</v>
      </c>
      <c r="B134" s="179">
        <v>102</v>
      </c>
      <c r="C134" s="180">
        <v>129</v>
      </c>
      <c r="D134" s="202" t="s">
        <v>231</v>
      </c>
      <c r="E134" s="181">
        <v>0</v>
      </c>
      <c r="F134" s="181">
        <v>0</v>
      </c>
      <c r="G134" s="181">
        <v>0</v>
      </c>
      <c r="H134" s="181">
        <v>172</v>
      </c>
      <c r="I134" s="31" t="str">
        <f>IF(F134&gt;Data!$K$8,"National Record","-")</f>
        <v>-</v>
      </c>
      <c r="J134" s="31" t="str">
        <f>IF(F134&gt;Data!$M$8,"World Record","-")</f>
        <v>-</v>
      </c>
    </row>
    <row r="135" spans="1:10" ht="16.5" thickBot="1">
      <c r="A135" s="55">
        <v>132</v>
      </c>
      <c r="B135" s="182">
        <v>102</v>
      </c>
      <c r="C135" s="183">
        <v>289</v>
      </c>
      <c r="D135" s="212" t="s">
        <v>212</v>
      </c>
      <c r="E135" s="184">
        <v>0</v>
      </c>
      <c r="F135" s="184">
        <v>0</v>
      </c>
      <c r="G135" s="184">
        <v>0</v>
      </c>
      <c r="H135" s="184">
        <v>0</v>
      </c>
      <c r="I135" s="31" t="str">
        <f>IF(F135&gt;Data!$K$8,"National Record","-")</f>
        <v>-</v>
      </c>
      <c r="J135" s="31" t="str">
        <f>IF(F135&gt;Data!$M$8,"World Record","-")</f>
        <v>-</v>
      </c>
    </row>
    <row r="136" spans="1:10" ht="16.5" thickBot="1">
      <c r="A136" s="55">
        <v>133</v>
      </c>
      <c r="B136" s="179">
        <v>102</v>
      </c>
      <c r="C136" s="180">
        <v>257</v>
      </c>
      <c r="D136" s="202" t="s">
        <v>482</v>
      </c>
      <c r="E136" s="181">
        <v>0</v>
      </c>
      <c r="F136" s="181">
        <v>0</v>
      </c>
      <c r="G136" s="181">
        <v>0</v>
      </c>
      <c r="H136" s="181">
        <v>21</v>
      </c>
      <c r="I136" s="31" t="str">
        <f>IF(F136&gt;Data!$K$8,"National Record","-")</f>
        <v>-</v>
      </c>
      <c r="J136" s="31" t="str">
        <f>IF(F136&gt;Data!$M$8,"World Record","-")</f>
        <v>-</v>
      </c>
    </row>
    <row r="137" spans="1:10" ht="16.5" thickBot="1">
      <c r="A137" s="55">
        <v>134</v>
      </c>
      <c r="B137" s="182">
        <v>102</v>
      </c>
      <c r="C137" s="183">
        <v>109</v>
      </c>
      <c r="D137" s="212" t="s">
        <v>267</v>
      </c>
      <c r="E137" s="184">
        <v>0</v>
      </c>
      <c r="F137" s="184">
        <v>0</v>
      </c>
      <c r="G137" s="184">
        <v>0</v>
      </c>
      <c r="H137" s="184">
        <v>218</v>
      </c>
      <c r="I137" s="31" t="str">
        <f>IF(F137&gt;Data!$K$8,"National Record","-")</f>
        <v>-</v>
      </c>
      <c r="J137" s="31" t="str">
        <f>IF(F137&gt;Data!$M$8,"World Record","-")</f>
        <v>-</v>
      </c>
    </row>
    <row r="138" spans="1:10" ht="16.5" thickBot="1">
      <c r="A138" s="55">
        <v>135</v>
      </c>
      <c r="B138" s="179">
        <v>102</v>
      </c>
      <c r="C138" s="180">
        <v>223</v>
      </c>
      <c r="D138" s="202" t="s">
        <v>355</v>
      </c>
      <c r="E138" s="181">
        <v>0</v>
      </c>
      <c r="F138" s="181">
        <v>0</v>
      </c>
      <c r="G138" s="181">
        <v>0</v>
      </c>
      <c r="H138" s="181">
        <v>48</v>
      </c>
      <c r="I138" s="31" t="str">
        <f>IF(F138&gt;Data!$K$8,"National Record","-")</f>
        <v>-</v>
      </c>
      <c r="J138" s="31" t="str">
        <f>IF(F138&gt;Data!$M$8,"World Record","-")</f>
        <v>-</v>
      </c>
    </row>
    <row r="139" spans="1:10" ht="16.5" thickBot="1">
      <c r="A139" s="55">
        <v>136</v>
      </c>
      <c r="B139" s="182">
        <v>102</v>
      </c>
      <c r="C139" s="183">
        <v>214</v>
      </c>
      <c r="D139" s="212" t="s">
        <v>301</v>
      </c>
      <c r="E139" s="184">
        <v>0</v>
      </c>
      <c r="F139" s="184">
        <v>0</v>
      </c>
      <c r="G139" s="184">
        <v>0</v>
      </c>
      <c r="H139" s="184">
        <v>57</v>
      </c>
      <c r="I139" s="31" t="str">
        <f>IF(F139&gt;Data!$K$8,"National Record","-")</f>
        <v>-</v>
      </c>
      <c r="J139" s="31" t="str">
        <f>IF(F139&gt;Data!$M$8,"World Record","-")</f>
        <v>-</v>
      </c>
    </row>
    <row r="140" spans="1:10" ht="16.5" thickBot="1">
      <c r="A140" s="55">
        <v>137</v>
      </c>
      <c r="B140" s="179">
        <v>102</v>
      </c>
      <c r="C140" s="180">
        <v>100</v>
      </c>
      <c r="D140" s="202" t="s">
        <v>505</v>
      </c>
      <c r="E140" s="181">
        <v>0</v>
      </c>
      <c r="F140" s="181">
        <v>0</v>
      </c>
      <c r="G140" s="181">
        <v>0</v>
      </c>
      <c r="H140" s="181">
        <v>235</v>
      </c>
      <c r="I140" s="31" t="str">
        <f>IF(F140&gt;Data!$K$8,"National Record","-")</f>
        <v>-</v>
      </c>
      <c r="J140" s="31" t="str">
        <f>IF(F140&gt;Data!$M$8,"World Record","-")</f>
        <v>-</v>
      </c>
    </row>
    <row r="141" spans="1:10" ht="16.5" thickBot="1">
      <c r="A141" s="55">
        <v>138</v>
      </c>
      <c r="B141" s="182">
        <v>102</v>
      </c>
      <c r="C141" s="183">
        <v>171</v>
      </c>
      <c r="D141" s="212" t="s">
        <v>203</v>
      </c>
      <c r="E141" s="184">
        <v>0</v>
      </c>
      <c r="F141" s="184">
        <v>0</v>
      </c>
      <c r="G141" s="184">
        <v>0</v>
      </c>
      <c r="H141" s="184">
        <v>113</v>
      </c>
      <c r="I141" s="31" t="str">
        <f>IF(F141&gt;Data!$K$8,"National Record","-")</f>
        <v>-</v>
      </c>
      <c r="J141" s="31" t="str">
        <f>IF(F141&gt;Data!$M$8,"World Record","-")</f>
        <v>-</v>
      </c>
    </row>
    <row r="142" spans="1:10" ht="16.5" thickBot="1">
      <c r="A142" s="55">
        <v>139</v>
      </c>
      <c r="B142" s="179">
        <v>102</v>
      </c>
      <c r="C142" s="180">
        <v>64</v>
      </c>
      <c r="D142" s="202" t="s">
        <v>344</v>
      </c>
      <c r="E142" s="181">
        <v>0</v>
      </c>
      <c r="F142" s="181">
        <v>0</v>
      </c>
      <c r="G142" s="181">
        <v>0</v>
      </c>
      <c r="H142" s="181">
        <v>372</v>
      </c>
      <c r="I142" s="31" t="str">
        <f>IF(F142&gt;Data!$K$8,"National Record","-")</f>
        <v>-</v>
      </c>
      <c r="J142" s="31" t="str">
        <f>IF(F142&gt;Data!$M$8,"World Record","-")</f>
        <v>-</v>
      </c>
    </row>
    <row r="143" spans="1:10" ht="16.5" thickBot="1">
      <c r="A143" s="55">
        <v>140</v>
      </c>
      <c r="B143" s="182">
        <v>102</v>
      </c>
      <c r="C143" s="183">
        <v>257</v>
      </c>
      <c r="D143" s="212" t="s">
        <v>477</v>
      </c>
      <c r="E143" s="184">
        <v>0</v>
      </c>
      <c r="F143" s="184">
        <v>0</v>
      </c>
      <c r="G143" s="184">
        <v>0</v>
      </c>
      <c r="H143" s="184">
        <v>21</v>
      </c>
      <c r="I143" s="31" t="str">
        <f>IF(F143&gt;Data!$K$8,"National Record","-")</f>
        <v>-</v>
      </c>
      <c r="J143" s="31" t="str">
        <f>IF(F143&gt;Data!$M$8,"World Record","-")</f>
        <v>-</v>
      </c>
    </row>
    <row r="144" spans="1:10" ht="16.5" thickBot="1">
      <c r="A144" s="55">
        <v>141</v>
      </c>
      <c r="B144" s="179">
        <v>102</v>
      </c>
      <c r="C144" s="180">
        <v>25</v>
      </c>
      <c r="D144" s="202" t="s">
        <v>226</v>
      </c>
      <c r="E144" s="160">
        <v>5317</v>
      </c>
      <c r="F144" s="181">
        <v>0</v>
      </c>
      <c r="G144" s="181">
        <v>0</v>
      </c>
      <c r="H144" s="181">
        <v>959</v>
      </c>
      <c r="I144" s="31" t="str">
        <f>IF(F144&gt;Data!$K$8,"National Record","-")</f>
        <v>-</v>
      </c>
      <c r="J144" s="31" t="str">
        <f>IF(F144&gt;Data!$M$8,"World Record","-")</f>
        <v>-</v>
      </c>
    </row>
    <row r="145" spans="1:10" ht="16.5" thickBot="1">
      <c r="A145" s="55">
        <v>142</v>
      </c>
      <c r="B145" s="182">
        <v>102</v>
      </c>
      <c r="C145" s="183">
        <v>289</v>
      </c>
      <c r="D145" s="212" t="s">
        <v>210</v>
      </c>
      <c r="E145" s="184">
        <v>0</v>
      </c>
      <c r="F145" s="184">
        <v>0</v>
      </c>
      <c r="G145" s="184">
        <v>0</v>
      </c>
      <c r="H145" s="184">
        <v>0</v>
      </c>
      <c r="I145" s="31" t="str">
        <f>IF(F145&gt;Data!$K$8,"National Record","-")</f>
        <v>-</v>
      </c>
      <c r="J145" s="31" t="str">
        <f>IF(F145&gt;Data!$M$8,"World Record","-")</f>
        <v>-</v>
      </c>
    </row>
    <row r="146" spans="1:10" ht="16.5" thickBot="1">
      <c r="A146" s="55">
        <v>143</v>
      </c>
      <c r="B146" s="179">
        <v>102</v>
      </c>
      <c r="C146" s="180">
        <v>239</v>
      </c>
      <c r="D146" s="202" t="s">
        <v>447</v>
      </c>
      <c r="E146" s="181">
        <v>0</v>
      </c>
      <c r="F146" s="181">
        <v>0</v>
      </c>
      <c r="G146" s="181">
        <v>0</v>
      </c>
      <c r="H146" s="181">
        <v>32</v>
      </c>
      <c r="I146" s="31" t="str">
        <f>IF(F146&gt;Data!$K$8,"National Record","-")</f>
        <v>-</v>
      </c>
      <c r="J146" s="31" t="str">
        <f>IF(F146&gt;Data!$M$8,"World Record","-")</f>
        <v>-</v>
      </c>
    </row>
    <row r="147" spans="1:10" ht="16.5" thickBot="1">
      <c r="A147" s="55">
        <v>144</v>
      </c>
      <c r="B147" s="182">
        <v>102</v>
      </c>
      <c r="C147" s="183">
        <v>82</v>
      </c>
      <c r="D147" s="212" t="s">
        <v>397</v>
      </c>
      <c r="E147" s="184">
        <v>0</v>
      </c>
      <c r="F147" s="184">
        <v>0</v>
      </c>
      <c r="G147" s="184">
        <v>0</v>
      </c>
      <c r="H147" s="184">
        <v>282</v>
      </c>
      <c r="I147" s="31" t="str">
        <f>IF(F147&gt;Data!$K$8,"National Record","-")</f>
        <v>-</v>
      </c>
      <c r="J147" s="31" t="str">
        <f>IF(F147&gt;Data!$M$8,"World Record","-")</f>
        <v>-</v>
      </c>
    </row>
    <row r="148" spans="1:10" ht="16.5" thickBot="1">
      <c r="A148" s="55">
        <v>145</v>
      </c>
      <c r="B148" s="179">
        <v>102</v>
      </c>
      <c r="C148" s="180">
        <v>226</v>
      </c>
      <c r="D148" s="202" t="s">
        <v>352</v>
      </c>
      <c r="E148" s="181">
        <v>0</v>
      </c>
      <c r="F148" s="181">
        <v>0</v>
      </c>
      <c r="G148" s="181">
        <v>0</v>
      </c>
      <c r="H148" s="181">
        <v>42</v>
      </c>
      <c r="I148" s="31" t="str">
        <f>IF(F148&gt;Data!$K$8,"National Record","-")</f>
        <v>-</v>
      </c>
      <c r="J148" s="31" t="str">
        <f>IF(F148&gt;Data!$M$8,"World Record","-")</f>
        <v>-</v>
      </c>
    </row>
    <row r="149" spans="1:10" ht="16.5" thickBot="1">
      <c r="A149" s="55">
        <v>146</v>
      </c>
      <c r="B149" s="182">
        <v>102</v>
      </c>
      <c r="C149" s="183">
        <v>131</v>
      </c>
      <c r="D149" s="212" t="s">
        <v>193</v>
      </c>
      <c r="E149" s="184">
        <v>0</v>
      </c>
      <c r="F149" s="184">
        <v>0</v>
      </c>
      <c r="G149" s="184">
        <v>0</v>
      </c>
      <c r="H149" s="184">
        <v>171</v>
      </c>
      <c r="I149" s="31" t="str">
        <f>IF(F149&gt;Data!$K$8,"National Record","-")</f>
        <v>-</v>
      </c>
      <c r="J149" s="31" t="str">
        <f>IF(F149&gt;Data!$M$8,"World Record","-")</f>
        <v>-</v>
      </c>
    </row>
    <row r="150" spans="1:10" ht="16.5" thickBot="1">
      <c r="A150" s="55">
        <v>147</v>
      </c>
      <c r="B150" s="179">
        <v>102</v>
      </c>
      <c r="C150" s="180">
        <v>257</v>
      </c>
      <c r="D150" s="202" t="s">
        <v>254</v>
      </c>
      <c r="E150" s="181">
        <v>0</v>
      </c>
      <c r="F150" s="181">
        <v>0</v>
      </c>
      <c r="G150" s="181">
        <v>0</v>
      </c>
      <c r="H150" s="181">
        <v>21</v>
      </c>
      <c r="I150" s="31" t="str">
        <f>IF(F150&gt;Data!$K$8,"National Record","-")</f>
        <v>-</v>
      </c>
      <c r="J150" s="31" t="str">
        <f>IF(F150&gt;Data!$M$8,"World Record","-")</f>
        <v>-</v>
      </c>
    </row>
    <row r="151" spans="1:10" ht="16.5" thickBot="1">
      <c r="A151" s="55">
        <v>148</v>
      </c>
      <c r="B151" s="182">
        <v>102</v>
      </c>
      <c r="C151" s="183">
        <v>231</v>
      </c>
      <c r="D151" s="212" t="s">
        <v>224</v>
      </c>
      <c r="E151" s="184">
        <v>0</v>
      </c>
      <c r="F151" s="184">
        <v>0</v>
      </c>
      <c r="G151" s="184">
        <v>0</v>
      </c>
      <c r="H151" s="184">
        <v>41</v>
      </c>
      <c r="I151" s="31" t="str">
        <f>IF(F151&gt;Data!$K$8,"National Record","-")</f>
        <v>-</v>
      </c>
      <c r="J151" s="31" t="str">
        <f>IF(F151&gt;Data!$M$8,"World Record","-")</f>
        <v>-</v>
      </c>
    </row>
    <row r="152" spans="1:10" ht="16.5" thickBot="1">
      <c r="A152" s="55">
        <v>149</v>
      </c>
      <c r="B152" s="179">
        <v>102</v>
      </c>
      <c r="C152" s="180">
        <v>178</v>
      </c>
      <c r="D152" s="202" t="s">
        <v>183</v>
      </c>
      <c r="E152" s="181">
        <v>0</v>
      </c>
      <c r="F152" s="181">
        <v>0</v>
      </c>
      <c r="G152" s="181">
        <v>0</v>
      </c>
      <c r="H152" s="181">
        <v>99</v>
      </c>
      <c r="I152" s="31" t="str">
        <f>IF(F152&gt;Data!$K$8,"National Record","-")</f>
        <v>-</v>
      </c>
      <c r="J152" s="31" t="str">
        <f>IF(F152&gt;Data!$M$8,"World Record","-")</f>
        <v>-</v>
      </c>
    </row>
    <row r="153" spans="1:10" ht="16.5" thickBot="1">
      <c r="A153" s="55">
        <v>150</v>
      </c>
      <c r="B153" s="182">
        <v>102</v>
      </c>
      <c r="C153" s="183">
        <v>214</v>
      </c>
      <c r="D153" s="212" t="s">
        <v>459</v>
      </c>
      <c r="E153" s="184">
        <v>0</v>
      </c>
      <c r="F153" s="184">
        <v>0</v>
      </c>
      <c r="G153" s="184">
        <v>0</v>
      </c>
      <c r="H153" s="184">
        <v>57</v>
      </c>
      <c r="I153" s="31" t="str">
        <f>IF(F153&gt;Data!$K$8,"National Record","-")</f>
        <v>-</v>
      </c>
      <c r="J153" s="31" t="str">
        <f>IF(F153&gt;Data!$M$8,"World Record","-")</f>
        <v>-</v>
      </c>
    </row>
    <row r="154" spans="1:10" ht="16.5" thickBot="1">
      <c r="A154" s="55">
        <v>151</v>
      </c>
      <c r="B154" s="179">
        <v>102</v>
      </c>
      <c r="C154" s="180">
        <v>275</v>
      </c>
      <c r="D154" s="202" t="s">
        <v>302</v>
      </c>
      <c r="E154" s="181">
        <v>0</v>
      </c>
      <c r="F154" s="181">
        <v>0</v>
      </c>
      <c r="G154" s="181">
        <v>0</v>
      </c>
      <c r="H154" s="181">
        <v>11</v>
      </c>
      <c r="I154" s="31" t="str">
        <f>IF(F154&gt;Data!$K$8,"National Record","-")</f>
        <v>-</v>
      </c>
      <c r="J154" s="31" t="str">
        <f>IF(F154&gt;Data!$M$8,"World Record","-")</f>
        <v>-</v>
      </c>
    </row>
    <row r="155" spans="1:10" ht="16.5" thickBot="1">
      <c r="A155" s="55">
        <v>152</v>
      </c>
      <c r="B155" s="182">
        <v>102</v>
      </c>
      <c r="C155" s="183">
        <v>114</v>
      </c>
      <c r="D155" s="212" t="s">
        <v>412</v>
      </c>
      <c r="E155" s="184">
        <v>0</v>
      </c>
      <c r="F155" s="184">
        <v>0</v>
      </c>
      <c r="G155" s="184">
        <v>0</v>
      </c>
      <c r="H155" s="184">
        <v>191</v>
      </c>
      <c r="I155" s="31" t="str">
        <f>IF(F155&gt;Data!$K$8,"National Record","-")</f>
        <v>-</v>
      </c>
      <c r="J155" s="31" t="str">
        <f>IF(F155&gt;Data!$M$8,"World Record","-")</f>
        <v>-</v>
      </c>
    </row>
    <row r="156" spans="1:10" ht="16.5" thickBot="1">
      <c r="A156" s="55">
        <v>153</v>
      </c>
      <c r="B156" s="179">
        <v>102</v>
      </c>
      <c r="C156" s="180">
        <v>211</v>
      </c>
      <c r="D156" s="202" t="s">
        <v>287</v>
      </c>
      <c r="E156" s="181">
        <v>0</v>
      </c>
      <c r="F156" s="181">
        <v>0</v>
      </c>
      <c r="G156" s="181">
        <v>0</v>
      </c>
      <c r="H156" s="181">
        <v>60</v>
      </c>
      <c r="I156" s="31" t="str">
        <f>IF(F156&gt;Data!$K$8,"National Record","-")</f>
        <v>-</v>
      </c>
      <c r="J156" s="31" t="str">
        <f>IF(F156&gt;Data!$M$8,"World Record","-")</f>
        <v>-</v>
      </c>
    </row>
    <row r="157" spans="1:10" ht="16.5" thickBot="1">
      <c r="A157" s="55">
        <v>154</v>
      </c>
      <c r="B157" s="182">
        <v>102</v>
      </c>
      <c r="C157" s="183">
        <v>289</v>
      </c>
      <c r="D157" s="212" t="s">
        <v>272</v>
      </c>
      <c r="E157" s="184">
        <v>0</v>
      </c>
      <c r="F157" s="184">
        <v>0</v>
      </c>
      <c r="G157" s="184">
        <v>0</v>
      </c>
      <c r="H157" s="184">
        <v>0</v>
      </c>
      <c r="I157" s="31" t="str">
        <f>IF(F157&gt;Data!$K$8,"National Record","-")</f>
        <v>-</v>
      </c>
      <c r="J157" s="31" t="str">
        <f>IF(F157&gt;Data!$M$8,"World Record","-")</f>
        <v>-</v>
      </c>
    </row>
    <row r="158" spans="1:10" ht="16.5" thickBot="1">
      <c r="A158" s="55">
        <v>155</v>
      </c>
      <c r="B158" s="179">
        <v>102</v>
      </c>
      <c r="C158" s="180">
        <v>143</v>
      </c>
      <c r="D158" s="202" t="s">
        <v>333</v>
      </c>
      <c r="E158" s="181">
        <v>0</v>
      </c>
      <c r="F158" s="181">
        <v>0</v>
      </c>
      <c r="G158" s="181">
        <v>0</v>
      </c>
      <c r="H158" s="181">
        <v>153</v>
      </c>
      <c r="I158" s="31" t="str">
        <f>IF(F158&gt;Data!$K$8,"National Record","-")</f>
        <v>-</v>
      </c>
      <c r="J158" s="31" t="str">
        <f>IF(F158&gt;Data!$M$8,"World Record","-")</f>
        <v>-</v>
      </c>
    </row>
    <row r="159" spans="1:10" ht="16.5" thickBot="1">
      <c r="A159" s="55">
        <v>156</v>
      </c>
      <c r="B159" s="182">
        <v>102</v>
      </c>
      <c r="C159" s="183">
        <v>289</v>
      </c>
      <c r="D159" s="212" t="s">
        <v>186</v>
      </c>
      <c r="E159" s="184">
        <v>0</v>
      </c>
      <c r="F159" s="184">
        <v>0</v>
      </c>
      <c r="G159" s="184">
        <v>0</v>
      </c>
      <c r="H159" s="184">
        <v>0</v>
      </c>
      <c r="I159" s="31" t="str">
        <f>IF(F159&gt;Data!$K$8,"National Record","-")</f>
        <v>-</v>
      </c>
      <c r="J159" s="31" t="str">
        <f>IF(F159&gt;Data!$M$8,"World Record","-")</f>
        <v>-</v>
      </c>
    </row>
    <row r="160" spans="1:10" ht="16.5" thickBot="1">
      <c r="A160" s="55">
        <v>157</v>
      </c>
      <c r="B160" s="179">
        <v>102</v>
      </c>
      <c r="C160" s="180">
        <v>124</v>
      </c>
      <c r="D160" s="202" t="s">
        <v>323</v>
      </c>
      <c r="E160" s="181">
        <v>0</v>
      </c>
      <c r="F160" s="181">
        <v>0</v>
      </c>
      <c r="G160" s="181">
        <v>0</v>
      </c>
      <c r="H160" s="181">
        <v>180</v>
      </c>
      <c r="I160" s="31" t="str">
        <f>IF(F160&gt;Data!$K$8,"National Record","-")</f>
        <v>-</v>
      </c>
      <c r="J160" s="31" t="str">
        <f>IF(F160&gt;Data!$M$8,"World Record","-")</f>
        <v>-</v>
      </c>
    </row>
    <row r="161" spans="1:10" ht="16.5" thickBot="1">
      <c r="A161" s="55">
        <v>158</v>
      </c>
      <c r="B161" s="182">
        <v>102</v>
      </c>
      <c r="C161" s="183">
        <v>257</v>
      </c>
      <c r="D161" s="212" t="s">
        <v>449</v>
      </c>
      <c r="E161" s="184">
        <v>0</v>
      </c>
      <c r="F161" s="184">
        <v>0</v>
      </c>
      <c r="G161" s="184">
        <v>0</v>
      </c>
      <c r="H161" s="184">
        <v>21</v>
      </c>
      <c r="I161" s="31" t="str">
        <f>IF(F161&gt;Data!$K$8,"National Record","-")</f>
        <v>-</v>
      </c>
      <c r="J161" s="31" t="str">
        <f>IF(F161&gt;Data!$M$8,"World Record","-")</f>
        <v>-</v>
      </c>
    </row>
    <row r="162" spans="1:10" ht="16.5" thickBot="1">
      <c r="A162" s="55">
        <v>159</v>
      </c>
      <c r="B162" s="179">
        <v>102</v>
      </c>
      <c r="C162" s="180">
        <v>27</v>
      </c>
      <c r="D162" s="202" t="s">
        <v>394</v>
      </c>
      <c r="E162" s="181">
        <v>0</v>
      </c>
      <c r="F162" s="181">
        <v>0</v>
      </c>
      <c r="G162" s="181">
        <v>0</v>
      </c>
      <c r="H162" s="181">
        <v>911</v>
      </c>
      <c r="I162" s="31" t="str">
        <f>IF(F162&gt;Data!$K$8,"National Record","-")</f>
        <v>-</v>
      </c>
      <c r="J162" s="31" t="str">
        <f>IF(F162&gt;Data!$M$8,"World Record","-")</f>
        <v>-</v>
      </c>
    </row>
    <row r="163" spans="1:10" ht="16.5" thickBot="1">
      <c r="A163" s="55">
        <v>160</v>
      </c>
      <c r="B163" s="182">
        <v>102</v>
      </c>
      <c r="C163" s="183">
        <v>257</v>
      </c>
      <c r="D163" s="212" t="s">
        <v>438</v>
      </c>
      <c r="E163" s="184">
        <v>0</v>
      </c>
      <c r="F163" s="184">
        <v>0</v>
      </c>
      <c r="G163" s="184">
        <v>0</v>
      </c>
      <c r="H163" s="184">
        <v>21</v>
      </c>
      <c r="I163" s="31" t="str">
        <f>IF(F163&gt;Data!$K$8,"National Record","-")</f>
        <v>-</v>
      </c>
      <c r="J163" s="31" t="str">
        <f>IF(F163&gt;Data!$M$8,"World Record","-")</f>
        <v>-</v>
      </c>
    </row>
    <row r="164" spans="1:10" ht="16.5" thickBot="1">
      <c r="A164" s="55">
        <v>161</v>
      </c>
      <c r="B164" s="179">
        <v>102</v>
      </c>
      <c r="C164" s="180">
        <v>172</v>
      </c>
      <c r="D164" s="202" t="s">
        <v>500</v>
      </c>
      <c r="E164" s="181">
        <v>0</v>
      </c>
      <c r="F164" s="181">
        <v>0</v>
      </c>
      <c r="G164" s="181">
        <v>0</v>
      </c>
      <c r="H164" s="181">
        <v>111</v>
      </c>
      <c r="I164" s="31" t="str">
        <f>IF(F164&gt;Data!$K$8,"National Record","-")</f>
        <v>-</v>
      </c>
      <c r="J164" s="31" t="str">
        <f>IF(F164&gt;Data!$M$8,"World Record","-")</f>
        <v>-</v>
      </c>
    </row>
    <row r="165" spans="1:10" ht="16.5" thickBot="1">
      <c r="A165" s="55">
        <v>162</v>
      </c>
      <c r="B165" s="182">
        <v>102</v>
      </c>
      <c r="C165" s="183">
        <v>158</v>
      </c>
      <c r="D165" s="212" t="s">
        <v>174</v>
      </c>
      <c r="E165" s="184">
        <v>0</v>
      </c>
      <c r="F165" s="184">
        <v>0</v>
      </c>
      <c r="G165" s="184">
        <v>0</v>
      </c>
      <c r="H165" s="184">
        <v>131</v>
      </c>
      <c r="I165" s="31" t="str">
        <f>IF(F165&gt;Data!$K$8,"National Record","-")</f>
        <v>-</v>
      </c>
      <c r="J165" s="31" t="str">
        <f>IF(F165&gt;Data!$M$8,"World Record","-")</f>
        <v>-</v>
      </c>
    </row>
    <row r="166" spans="1:10" ht="16.5" thickBot="1">
      <c r="A166" s="55">
        <v>163</v>
      </c>
      <c r="B166" s="179">
        <v>102</v>
      </c>
      <c r="C166" s="180">
        <v>289</v>
      </c>
      <c r="D166" s="202" t="s">
        <v>436</v>
      </c>
      <c r="E166" s="181">
        <v>0</v>
      </c>
      <c r="F166" s="181">
        <v>0</v>
      </c>
      <c r="G166" s="181">
        <v>0</v>
      </c>
      <c r="H166" s="181">
        <v>0</v>
      </c>
      <c r="I166" s="31" t="str">
        <f>IF(F166&gt;Data!$K$8,"National Record","-")</f>
        <v>-</v>
      </c>
      <c r="J166" s="31" t="str">
        <f>IF(F166&gt;Data!$M$8,"World Record","-")</f>
        <v>-</v>
      </c>
    </row>
    <row r="167" spans="1:10" ht="16.5" thickBot="1">
      <c r="A167" s="55">
        <v>164</v>
      </c>
      <c r="B167" s="182">
        <v>102</v>
      </c>
      <c r="C167" s="183">
        <v>139</v>
      </c>
      <c r="D167" s="212" t="s">
        <v>506</v>
      </c>
      <c r="E167" s="184">
        <v>0</v>
      </c>
      <c r="F167" s="184">
        <v>0</v>
      </c>
      <c r="G167" s="184">
        <v>0</v>
      </c>
      <c r="H167" s="184">
        <v>159</v>
      </c>
      <c r="I167" s="31" t="str">
        <f>IF(F167&gt;Data!$K$8,"National Record","-")</f>
        <v>-</v>
      </c>
      <c r="J167" s="31" t="str">
        <f>IF(F167&gt;Data!$M$8,"World Record","-")</f>
        <v>-</v>
      </c>
    </row>
    <row r="168" spans="1:10" ht="16.5" thickBot="1">
      <c r="A168" s="55">
        <v>165</v>
      </c>
      <c r="B168" s="179">
        <v>102</v>
      </c>
      <c r="C168" s="180">
        <v>72</v>
      </c>
      <c r="D168" s="202" t="s">
        <v>290</v>
      </c>
      <c r="E168" s="181">
        <v>0</v>
      </c>
      <c r="F168" s="181">
        <v>0</v>
      </c>
      <c r="G168" s="181">
        <v>0</v>
      </c>
      <c r="H168" s="181">
        <v>307</v>
      </c>
      <c r="I168" s="31" t="str">
        <f>IF(F168&gt;Data!$K$8,"National Record","-")</f>
        <v>-</v>
      </c>
      <c r="J168" s="31" t="str">
        <f>IF(F168&gt;Data!$M$8,"World Record","-")</f>
        <v>-</v>
      </c>
    </row>
    <row r="169" spans="1:10" ht="16.5" thickBot="1">
      <c r="A169" s="55">
        <v>166</v>
      </c>
      <c r="B169" s="182">
        <v>102</v>
      </c>
      <c r="C169" s="183">
        <v>43</v>
      </c>
      <c r="D169" s="212" t="s">
        <v>292</v>
      </c>
      <c r="E169" s="184">
        <v>0</v>
      </c>
      <c r="F169" s="184">
        <v>0</v>
      </c>
      <c r="G169" s="184">
        <v>0</v>
      </c>
      <c r="H169" s="184">
        <v>532</v>
      </c>
      <c r="I169" s="31" t="str">
        <f>IF(F169&gt;Data!$K$8,"National Record","-")</f>
        <v>-</v>
      </c>
      <c r="J169" s="31" t="str">
        <f>IF(F169&gt;Data!$M$8,"World Record","-")</f>
        <v>-</v>
      </c>
    </row>
    <row r="170" spans="1:10" ht="16.5" thickBot="1">
      <c r="A170" s="55">
        <v>167</v>
      </c>
      <c r="B170" s="179">
        <v>102</v>
      </c>
      <c r="C170" s="180">
        <v>257</v>
      </c>
      <c r="D170" s="202" t="s">
        <v>510</v>
      </c>
      <c r="E170" s="181">
        <v>0</v>
      </c>
      <c r="F170" s="181">
        <v>0</v>
      </c>
      <c r="G170" s="181">
        <v>0</v>
      </c>
      <c r="H170" s="181">
        <v>21</v>
      </c>
      <c r="I170" s="31" t="str">
        <f>IF(F170&gt;Data!$K$8,"National Record","-")</f>
        <v>-</v>
      </c>
      <c r="J170" s="31" t="str">
        <f>IF(F170&gt;Data!$M$8,"World Record","-")</f>
        <v>-</v>
      </c>
    </row>
    <row r="171" spans="1:10" ht="16.5" thickBot="1">
      <c r="A171" s="55">
        <v>168</v>
      </c>
      <c r="B171" s="182">
        <v>102</v>
      </c>
      <c r="C171" s="183">
        <v>231</v>
      </c>
      <c r="D171" s="212" t="s">
        <v>493</v>
      </c>
      <c r="E171" s="184">
        <v>0</v>
      </c>
      <c r="F171" s="184">
        <v>0</v>
      </c>
      <c r="G171" s="184">
        <v>0</v>
      </c>
      <c r="H171" s="184">
        <v>41</v>
      </c>
      <c r="I171" s="31" t="str">
        <f>IF(F171&gt;Data!$K$8,"National Record","-")</f>
        <v>-</v>
      </c>
      <c r="J171" s="31" t="str">
        <f>IF(F171&gt;Data!$M$8,"World Record","-")</f>
        <v>-</v>
      </c>
    </row>
    <row r="172" spans="1:10" ht="16.5" thickBot="1">
      <c r="A172" s="55">
        <v>169</v>
      </c>
      <c r="B172" s="179">
        <v>102</v>
      </c>
      <c r="C172" s="180">
        <v>289</v>
      </c>
      <c r="D172" s="202" t="s">
        <v>277</v>
      </c>
      <c r="E172" s="181">
        <v>0</v>
      </c>
      <c r="F172" s="181">
        <v>0</v>
      </c>
      <c r="G172" s="181">
        <v>0</v>
      </c>
      <c r="H172" s="181">
        <v>0</v>
      </c>
      <c r="I172" s="31" t="str">
        <f>IF(F172&gt;Data!$K$8,"National Record","-")</f>
        <v>-</v>
      </c>
      <c r="J172" s="31" t="str">
        <f>IF(F172&gt;Data!$M$8,"World Record","-")</f>
        <v>-</v>
      </c>
    </row>
    <row r="173" spans="1:10" ht="16.5" thickBot="1">
      <c r="A173" s="55">
        <v>170</v>
      </c>
      <c r="B173" s="182">
        <v>102</v>
      </c>
      <c r="C173" s="183">
        <v>153</v>
      </c>
      <c r="D173" s="212" t="s">
        <v>335</v>
      </c>
      <c r="E173" s="184">
        <v>0</v>
      </c>
      <c r="F173" s="184">
        <v>0</v>
      </c>
      <c r="G173" s="184">
        <v>0</v>
      </c>
      <c r="H173" s="184">
        <v>139</v>
      </c>
      <c r="I173" s="31" t="str">
        <f>IF(F173&gt;Data!$K$8,"National Record","-")</f>
        <v>-</v>
      </c>
      <c r="J173" s="31" t="str">
        <f>IF(F173&gt;Data!$M$8,"World Record","-")</f>
        <v>-</v>
      </c>
    </row>
    <row r="174" spans="1:10" ht="16.5" thickBot="1">
      <c r="A174" s="55">
        <v>171</v>
      </c>
      <c r="B174" s="179">
        <v>102</v>
      </c>
      <c r="C174" s="180">
        <v>163</v>
      </c>
      <c r="D174" s="202" t="s">
        <v>410</v>
      </c>
      <c r="E174" s="181">
        <v>0</v>
      </c>
      <c r="F174" s="181">
        <v>0</v>
      </c>
      <c r="G174" s="181">
        <v>0</v>
      </c>
      <c r="H174" s="181">
        <v>122</v>
      </c>
      <c r="I174" s="31" t="str">
        <f>IF(F174&gt;Data!$K$8,"National Record","-")</f>
        <v>-</v>
      </c>
      <c r="J174" s="31" t="str">
        <f>IF(F174&gt;Data!$M$8,"World Record","-")</f>
        <v>-</v>
      </c>
    </row>
    <row r="175" spans="1:10" ht="16.5" thickBot="1">
      <c r="A175" s="55">
        <v>172</v>
      </c>
      <c r="B175" s="182">
        <v>102</v>
      </c>
      <c r="C175" s="183">
        <v>201</v>
      </c>
      <c r="D175" s="212" t="s">
        <v>408</v>
      </c>
      <c r="E175" s="184">
        <v>0</v>
      </c>
      <c r="F175" s="184">
        <v>0</v>
      </c>
      <c r="G175" s="184">
        <v>0</v>
      </c>
      <c r="H175" s="184">
        <v>72</v>
      </c>
      <c r="I175" s="31" t="str">
        <f>IF(F175&gt;Data!$K$8,"National Record","-")</f>
        <v>-</v>
      </c>
      <c r="J175" s="31" t="str">
        <f>IF(F175&gt;Data!$M$8,"World Record","-")</f>
        <v>-</v>
      </c>
    </row>
    <row r="176" spans="1:10" ht="16.5" thickBot="1">
      <c r="A176" s="55">
        <v>173</v>
      </c>
      <c r="B176" s="179">
        <v>102</v>
      </c>
      <c r="C176" s="180">
        <v>239</v>
      </c>
      <c r="D176" s="202" t="s">
        <v>351</v>
      </c>
      <c r="E176" s="181">
        <v>0</v>
      </c>
      <c r="F176" s="181">
        <v>0</v>
      </c>
      <c r="G176" s="181">
        <v>0</v>
      </c>
      <c r="H176" s="181">
        <v>32</v>
      </c>
      <c r="I176" s="31" t="str">
        <f>IF(F176&gt;Data!$K$8,"National Record","-")</f>
        <v>-</v>
      </c>
      <c r="J176" s="31" t="str">
        <f>IF(F176&gt;Data!$M$8,"World Record","-")</f>
        <v>-</v>
      </c>
    </row>
    <row r="177" spans="1:10" ht="16.5" thickBot="1">
      <c r="A177" s="55">
        <v>174</v>
      </c>
      <c r="B177" s="182">
        <v>102</v>
      </c>
      <c r="C177" s="183">
        <v>275</v>
      </c>
      <c r="D177" s="212" t="s">
        <v>480</v>
      </c>
      <c r="E177" s="184">
        <v>0</v>
      </c>
      <c r="F177" s="184">
        <v>0</v>
      </c>
      <c r="G177" s="184">
        <v>0</v>
      </c>
      <c r="H177" s="184">
        <v>11</v>
      </c>
      <c r="I177" s="31" t="str">
        <f>IF(F177&gt;Data!$K$8,"National Record","-")</f>
        <v>-</v>
      </c>
      <c r="J177" s="31" t="str">
        <f>IF(F177&gt;Data!$M$8,"World Record","-")</f>
        <v>-</v>
      </c>
    </row>
    <row r="178" spans="1:10" ht="16.5" thickBot="1">
      <c r="A178" s="55">
        <v>175</v>
      </c>
      <c r="B178" s="179">
        <v>102</v>
      </c>
      <c r="C178" s="180">
        <v>275</v>
      </c>
      <c r="D178" s="202" t="s">
        <v>309</v>
      </c>
      <c r="E178" s="181">
        <v>0</v>
      </c>
      <c r="F178" s="181">
        <v>0</v>
      </c>
      <c r="G178" s="181">
        <v>0</v>
      </c>
      <c r="H178" s="181">
        <v>11</v>
      </c>
      <c r="I178" s="31" t="str">
        <f>IF(F178&gt;Data!$K$8,"National Record","-")</f>
        <v>-</v>
      </c>
      <c r="J178" s="31" t="str">
        <f>IF(F178&gt;Data!$M$8,"World Record","-")</f>
        <v>-</v>
      </c>
    </row>
    <row r="179" spans="1:10" ht="16.5" thickBot="1">
      <c r="A179" s="55">
        <v>176</v>
      </c>
      <c r="B179" s="182">
        <v>102</v>
      </c>
      <c r="C179" s="183">
        <v>59</v>
      </c>
      <c r="D179" s="212" t="s">
        <v>356</v>
      </c>
      <c r="E179" s="184">
        <v>0</v>
      </c>
      <c r="F179" s="184">
        <v>0</v>
      </c>
      <c r="G179" s="184">
        <v>0</v>
      </c>
      <c r="H179" s="184">
        <v>394</v>
      </c>
      <c r="I179" s="31" t="str">
        <f>IF(F179&gt;Data!$K$8,"National Record","-")</f>
        <v>-</v>
      </c>
      <c r="J179" s="31" t="str">
        <f>IF(F179&gt;Data!$M$8,"World Record","-")</f>
        <v>-</v>
      </c>
    </row>
    <row r="180" spans="1:10" ht="16.5" thickBot="1">
      <c r="A180" s="55">
        <v>177</v>
      </c>
      <c r="B180" s="179">
        <v>102</v>
      </c>
      <c r="C180" s="180">
        <v>149</v>
      </c>
      <c r="D180" s="202" t="s">
        <v>440</v>
      </c>
      <c r="E180" s="181">
        <v>0</v>
      </c>
      <c r="F180" s="181">
        <v>0</v>
      </c>
      <c r="G180" s="181">
        <v>0</v>
      </c>
      <c r="H180" s="181">
        <v>142</v>
      </c>
      <c r="I180" s="31" t="str">
        <f>IF(F180&gt;Data!$K$8,"National Record","-")</f>
        <v>-</v>
      </c>
      <c r="J180" s="31" t="str">
        <f>IF(F180&gt;Data!$M$8,"World Record","-")</f>
        <v>-</v>
      </c>
    </row>
    <row r="181" spans="1:10" ht="16.5" thickBot="1">
      <c r="A181" s="55">
        <v>178</v>
      </c>
      <c r="B181" s="182">
        <v>102</v>
      </c>
      <c r="C181" s="183">
        <v>289</v>
      </c>
      <c r="D181" s="212" t="s">
        <v>283</v>
      </c>
      <c r="E181" s="184">
        <v>0</v>
      </c>
      <c r="F181" s="184">
        <v>0</v>
      </c>
      <c r="G181" s="184">
        <v>0</v>
      </c>
      <c r="H181" s="184">
        <v>0</v>
      </c>
      <c r="I181" s="31" t="str">
        <f>IF(F181&gt;Data!$K$8,"National Record","-")</f>
        <v>-</v>
      </c>
      <c r="J181" s="31" t="str">
        <f>IF(F181&gt;Data!$M$8,"World Record","-")</f>
        <v>-</v>
      </c>
    </row>
    <row r="182" spans="1:10" ht="16.5" thickBot="1">
      <c r="A182" s="55">
        <v>179</v>
      </c>
      <c r="B182" s="179">
        <v>102</v>
      </c>
      <c r="C182" s="180">
        <v>289</v>
      </c>
      <c r="D182" s="202" t="s">
        <v>390</v>
      </c>
      <c r="E182" s="181">
        <v>0</v>
      </c>
      <c r="F182" s="181">
        <v>0</v>
      </c>
      <c r="G182" s="181">
        <v>0</v>
      </c>
      <c r="H182" s="181">
        <v>0</v>
      </c>
      <c r="I182" s="31" t="str">
        <f>IF(F182&gt;Data!$K$8,"National Record","-")</f>
        <v>-</v>
      </c>
      <c r="J182" s="31" t="str">
        <f>IF(F182&gt;Data!$M$8,"World Record","-")</f>
        <v>-</v>
      </c>
    </row>
    <row r="183" spans="1:10" ht="16.5" thickBot="1">
      <c r="A183" s="55">
        <v>180</v>
      </c>
      <c r="B183" s="182">
        <v>102</v>
      </c>
      <c r="C183" s="183">
        <v>257</v>
      </c>
      <c r="D183" s="212" t="s">
        <v>437</v>
      </c>
      <c r="E183" s="184">
        <v>0</v>
      </c>
      <c r="F183" s="184">
        <v>0</v>
      </c>
      <c r="G183" s="184">
        <v>0</v>
      </c>
      <c r="H183" s="184">
        <v>21</v>
      </c>
      <c r="I183" s="31" t="str">
        <f>IF(F183&gt;Data!$K$8,"National Record","-")</f>
        <v>-</v>
      </c>
      <c r="J183" s="31" t="str">
        <f>IF(F183&gt;Data!$M$8,"World Record","-")</f>
        <v>-</v>
      </c>
    </row>
    <row r="184" spans="1:10" ht="16.5" thickBot="1">
      <c r="A184" s="55">
        <v>181</v>
      </c>
      <c r="B184" s="179">
        <v>102</v>
      </c>
      <c r="C184" s="180">
        <v>289</v>
      </c>
      <c r="D184" s="202" t="s">
        <v>488</v>
      </c>
      <c r="E184" s="181">
        <v>0</v>
      </c>
      <c r="F184" s="181">
        <v>0</v>
      </c>
      <c r="G184" s="181">
        <v>0</v>
      </c>
      <c r="H184" s="181">
        <v>0</v>
      </c>
      <c r="I184" s="31" t="str">
        <f>IF(F184&gt;Data!$K$8,"National Record","-")</f>
        <v>-</v>
      </c>
      <c r="J184" s="31" t="str">
        <f>IF(F184&gt;Data!$M$8,"World Record","-")</f>
        <v>-</v>
      </c>
    </row>
    <row r="185" spans="1:10" ht="16.5" thickBot="1">
      <c r="A185" s="55">
        <v>182</v>
      </c>
      <c r="B185" s="182">
        <v>102</v>
      </c>
      <c r="C185" s="183">
        <v>289</v>
      </c>
      <c r="D185" s="212" t="s">
        <v>405</v>
      </c>
      <c r="E185" s="184">
        <v>0</v>
      </c>
      <c r="F185" s="184">
        <v>0</v>
      </c>
      <c r="G185" s="184">
        <v>0</v>
      </c>
      <c r="H185" s="184">
        <v>0</v>
      </c>
      <c r="I185" s="31" t="str">
        <f>IF(F185&gt;Data!$K$8,"National Record","-")</f>
        <v>-</v>
      </c>
      <c r="J185" s="31" t="str">
        <f>IF(F185&gt;Data!$M$8,"World Record","-")</f>
        <v>-</v>
      </c>
    </row>
    <row r="186" spans="1:10" ht="16.5" thickBot="1">
      <c r="A186" s="55">
        <v>183</v>
      </c>
      <c r="B186" s="179">
        <v>102</v>
      </c>
      <c r="C186" s="180">
        <v>71</v>
      </c>
      <c r="D186" s="202" t="s">
        <v>253</v>
      </c>
      <c r="E186" s="181">
        <v>0</v>
      </c>
      <c r="F186" s="181">
        <v>0</v>
      </c>
      <c r="G186" s="181">
        <v>0</v>
      </c>
      <c r="H186" s="181">
        <v>308</v>
      </c>
      <c r="I186" s="31" t="str">
        <f>IF(F186&gt;Data!$K$8,"National Record","-")</f>
        <v>-</v>
      </c>
      <c r="J186" s="31" t="str">
        <f>IF(F186&gt;Data!$M$8,"World Record","-")</f>
        <v>-</v>
      </c>
    </row>
    <row r="187" spans="1:10" ht="16.5" thickBot="1">
      <c r="A187" s="55">
        <v>184</v>
      </c>
      <c r="B187" s="182">
        <v>102</v>
      </c>
      <c r="C187" s="183">
        <v>107</v>
      </c>
      <c r="D187" s="212" t="s">
        <v>418</v>
      </c>
      <c r="E187" s="184">
        <v>0</v>
      </c>
      <c r="F187" s="184">
        <v>0</v>
      </c>
      <c r="G187" s="184">
        <v>0</v>
      </c>
      <c r="H187" s="184">
        <v>219</v>
      </c>
      <c r="I187" s="31" t="str">
        <f>IF(F187&gt;Data!$K$8,"National Record","-")</f>
        <v>-</v>
      </c>
      <c r="J187" s="31" t="str">
        <f>IF(F187&gt;Data!$M$8,"World Record","-")</f>
        <v>-</v>
      </c>
    </row>
    <row r="188" spans="1:10" ht="16.5" thickBot="1">
      <c r="A188" s="55">
        <v>185</v>
      </c>
      <c r="B188" s="179">
        <v>102</v>
      </c>
      <c r="C188" s="180">
        <v>141</v>
      </c>
      <c r="D188" s="202" t="s">
        <v>467</v>
      </c>
      <c r="E188" s="181">
        <v>0</v>
      </c>
      <c r="F188" s="181">
        <v>0</v>
      </c>
      <c r="G188" s="181">
        <v>0</v>
      </c>
      <c r="H188" s="181">
        <v>155</v>
      </c>
      <c r="I188" s="31" t="str">
        <f>IF(F188&gt;Data!$K$8,"National Record","-")</f>
        <v>-</v>
      </c>
      <c r="J188" s="31" t="str">
        <f>IF(F188&gt;Data!$M$8,"World Record","-")</f>
        <v>-</v>
      </c>
    </row>
    <row r="189" spans="1:10" ht="16.5" thickBot="1">
      <c r="A189" s="55">
        <v>186</v>
      </c>
      <c r="B189" s="182">
        <v>102</v>
      </c>
      <c r="C189" s="183">
        <v>41</v>
      </c>
      <c r="D189" s="212" t="s">
        <v>479</v>
      </c>
      <c r="E189" s="184">
        <v>0</v>
      </c>
      <c r="F189" s="184">
        <v>0</v>
      </c>
      <c r="G189" s="184">
        <v>0</v>
      </c>
      <c r="H189" s="184">
        <v>554</v>
      </c>
      <c r="I189" s="31" t="str">
        <f>IF(F189&gt;Data!$K$8,"National Record","-")</f>
        <v>-</v>
      </c>
      <c r="J189" s="31" t="str">
        <f>IF(F189&gt;Data!$M$8,"World Record","-")</f>
        <v>-</v>
      </c>
    </row>
    <row r="190" spans="1:10" ht="16.5" thickBot="1">
      <c r="A190" s="55">
        <v>187</v>
      </c>
      <c r="B190" s="179">
        <v>102</v>
      </c>
      <c r="C190" s="180">
        <v>52</v>
      </c>
      <c r="D190" s="202" t="s">
        <v>305</v>
      </c>
      <c r="E190" s="181">
        <v>0</v>
      </c>
      <c r="F190" s="181">
        <v>0</v>
      </c>
      <c r="G190" s="181">
        <v>0</v>
      </c>
      <c r="H190" s="181">
        <v>425</v>
      </c>
      <c r="I190" s="31" t="str">
        <f>IF(F190&gt;Data!$K$8,"National Record","-")</f>
        <v>-</v>
      </c>
      <c r="J190" s="31" t="str">
        <f>IF(F190&gt;Data!$M$8,"World Record","-")</f>
        <v>-</v>
      </c>
    </row>
    <row r="191" spans="1:10" ht="16.5" thickBot="1">
      <c r="A191" s="55">
        <v>188</v>
      </c>
      <c r="B191" s="182">
        <v>102</v>
      </c>
      <c r="C191" s="183">
        <v>289</v>
      </c>
      <c r="D191" s="212" t="s">
        <v>308</v>
      </c>
      <c r="E191" s="184">
        <v>0</v>
      </c>
      <c r="F191" s="184">
        <v>0</v>
      </c>
      <c r="G191" s="184">
        <v>0</v>
      </c>
      <c r="H191" s="184">
        <v>0</v>
      </c>
      <c r="I191" s="31" t="str">
        <f>IF(F191&gt;Data!$K$8,"National Record","-")</f>
        <v>-</v>
      </c>
      <c r="J191" s="31" t="str">
        <f>IF(F191&gt;Data!$M$8,"World Record","-")</f>
        <v>-</v>
      </c>
    </row>
    <row r="192" spans="1:10" ht="16.5" thickBot="1">
      <c r="A192" s="55">
        <v>189</v>
      </c>
      <c r="B192" s="179">
        <v>102</v>
      </c>
      <c r="C192" s="180">
        <v>289</v>
      </c>
      <c r="D192" s="202" t="s">
        <v>258</v>
      </c>
      <c r="E192" s="181">
        <v>0</v>
      </c>
      <c r="F192" s="181">
        <v>0</v>
      </c>
      <c r="G192" s="181">
        <v>0</v>
      </c>
      <c r="H192" s="181">
        <v>0</v>
      </c>
      <c r="I192" s="31" t="str">
        <f>IF(F192&gt;Data!$K$8,"National Record","-")</f>
        <v>-</v>
      </c>
      <c r="J192" s="31" t="str">
        <f>IF(F192&gt;Data!$M$8,"World Record","-")</f>
        <v>-</v>
      </c>
    </row>
    <row r="193" spans="1:10" ht="16.5" thickBot="1">
      <c r="A193" s="55">
        <v>190</v>
      </c>
      <c r="B193" s="182">
        <v>102</v>
      </c>
      <c r="C193" s="183">
        <v>81</v>
      </c>
      <c r="D193" s="212" t="s">
        <v>457</v>
      </c>
      <c r="E193" s="184">
        <v>0</v>
      </c>
      <c r="F193" s="184">
        <v>0</v>
      </c>
      <c r="G193" s="184">
        <v>0</v>
      </c>
      <c r="H193" s="184">
        <v>283</v>
      </c>
      <c r="I193" s="164" t="str">
        <f>IF(F193&gt;Data!$K$8,"National Record","-")</f>
        <v>-</v>
      </c>
      <c r="J193" s="164" t="str">
        <f>IF(F193&gt;Data!$M$8,"World Record","-")</f>
        <v>-</v>
      </c>
    </row>
    <row r="194" spans="1:10" ht="16.5" thickBot="1">
      <c r="A194" s="55">
        <v>191</v>
      </c>
      <c r="B194" s="179">
        <v>102</v>
      </c>
      <c r="C194" s="180">
        <v>185</v>
      </c>
      <c r="D194" s="202" t="s">
        <v>361</v>
      </c>
      <c r="E194" s="181">
        <v>0</v>
      </c>
      <c r="F194" s="181">
        <v>0</v>
      </c>
      <c r="G194" s="181">
        <v>0</v>
      </c>
      <c r="H194" s="181">
        <v>89</v>
      </c>
      <c r="I194" s="31" t="str">
        <f>IF(F194&gt;Data!$K$8,"National Record","-")</f>
        <v>-</v>
      </c>
      <c r="J194" s="31" t="str">
        <f>IF(F194&gt;Data!$M$8,"World Record","-")</f>
        <v>-</v>
      </c>
    </row>
    <row r="195" spans="1:10" ht="16.5" thickBot="1">
      <c r="A195" s="55">
        <v>192</v>
      </c>
      <c r="B195" s="182">
        <v>102</v>
      </c>
      <c r="C195" s="183">
        <v>289</v>
      </c>
      <c r="D195" s="212" t="s">
        <v>260</v>
      </c>
      <c r="E195" s="184">
        <v>0</v>
      </c>
      <c r="F195" s="184">
        <v>0</v>
      </c>
      <c r="G195" s="184">
        <v>0</v>
      </c>
      <c r="H195" s="184">
        <v>0</v>
      </c>
      <c r="I195" s="31" t="str">
        <f>IF(F195&gt;Data!$K$8,"National Record","-")</f>
        <v>-</v>
      </c>
      <c r="J195" s="31" t="str">
        <f>IF(F195&gt;Data!$M$8,"World Record","-")</f>
        <v>-</v>
      </c>
    </row>
    <row r="196" spans="1:10" ht="16.5" thickBot="1">
      <c r="A196" s="55">
        <v>193</v>
      </c>
      <c r="B196" s="179">
        <v>102</v>
      </c>
      <c r="C196" s="180">
        <v>188</v>
      </c>
      <c r="D196" s="202" t="s">
        <v>223</v>
      </c>
      <c r="E196" s="181">
        <v>0</v>
      </c>
      <c r="F196" s="181">
        <v>0</v>
      </c>
      <c r="G196" s="181">
        <v>0</v>
      </c>
      <c r="H196" s="181">
        <v>87</v>
      </c>
      <c r="I196" s="31" t="str">
        <f>IF(F196&gt;Data!$K$8,"National Record","-")</f>
        <v>-</v>
      </c>
      <c r="J196" s="31" t="str">
        <f>IF(F196&gt;Data!$M$8,"World Record","-")</f>
        <v>-</v>
      </c>
    </row>
    <row r="197" spans="1:10" ht="16.5" thickBot="1">
      <c r="A197" s="55">
        <v>194</v>
      </c>
      <c r="B197" s="182">
        <v>102</v>
      </c>
      <c r="C197" s="183">
        <v>289</v>
      </c>
      <c r="D197" s="212" t="s">
        <v>315</v>
      </c>
      <c r="E197" s="184">
        <v>0</v>
      </c>
      <c r="F197" s="184">
        <v>0</v>
      </c>
      <c r="G197" s="184">
        <v>0</v>
      </c>
      <c r="H197" s="184">
        <v>0</v>
      </c>
      <c r="I197" s="31" t="str">
        <f>IF(F197&gt;Data!$K$8,"National Record","-")</f>
        <v>-</v>
      </c>
      <c r="J197" s="31" t="str">
        <f>IF(F197&gt;Data!$M$8,"World Record","-")</f>
        <v>-</v>
      </c>
    </row>
    <row r="198" spans="1:10" ht="16.5" thickBot="1">
      <c r="A198" s="55">
        <v>195</v>
      </c>
      <c r="B198" s="179">
        <v>102</v>
      </c>
      <c r="C198" s="180">
        <v>289</v>
      </c>
      <c r="D198" s="202" t="s">
        <v>347</v>
      </c>
      <c r="E198" s="181">
        <v>0</v>
      </c>
      <c r="F198" s="181">
        <v>0</v>
      </c>
      <c r="G198" s="181">
        <v>0</v>
      </c>
      <c r="H198" s="181">
        <v>0</v>
      </c>
      <c r="I198" s="31" t="str">
        <f>IF(F198&gt;Data!$K$8,"National Record","-")</f>
        <v>-</v>
      </c>
      <c r="J198" s="31" t="str">
        <f>IF(F198&gt;Data!$M$8,"World Record","-")</f>
        <v>-</v>
      </c>
    </row>
    <row r="199" spans="1:10" ht="16.5" thickBot="1">
      <c r="A199" s="55">
        <v>196</v>
      </c>
      <c r="B199" s="182">
        <v>102</v>
      </c>
      <c r="C199" s="183">
        <v>96</v>
      </c>
      <c r="D199" s="212" t="s">
        <v>372</v>
      </c>
      <c r="E199" s="184">
        <v>0</v>
      </c>
      <c r="F199" s="184">
        <v>0</v>
      </c>
      <c r="G199" s="184">
        <v>0</v>
      </c>
      <c r="H199" s="184">
        <v>249</v>
      </c>
      <c r="I199" s="31" t="str">
        <f>IF(F199&gt;Data!$K$8,"National Record","-")</f>
        <v>-</v>
      </c>
      <c r="J199" s="31" t="str">
        <f>IF(F199&gt;Data!$M$8,"World Record","-")</f>
        <v>-</v>
      </c>
    </row>
    <row r="200" spans="1:10" ht="16.5" thickBot="1">
      <c r="A200" s="55">
        <v>197</v>
      </c>
      <c r="B200" s="179">
        <v>102</v>
      </c>
      <c r="C200" s="180">
        <v>48</v>
      </c>
      <c r="D200" s="202" t="s">
        <v>319</v>
      </c>
      <c r="E200" s="181">
        <v>0</v>
      </c>
      <c r="F200" s="181">
        <v>0</v>
      </c>
      <c r="G200" s="181">
        <v>0</v>
      </c>
      <c r="H200" s="181">
        <v>494</v>
      </c>
      <c r="I200" s="31" t="str">
        <f>IF(F200&gt;Data!$K$8,"National Record","-")</f>
        <v>-</v>
      </c>
      <c r="J200" s="31" t="str">
        <f>IF(F200&gt;Data!$M$8,"World Record","-")</f>
        <v>-</v>
      </c>
    </row>
    <row r="201" spans="1:10" ht="16.5" thickBot="1">
      <c r="A201" s="55">
        <v>198</v>
      </c>
      <c r="B201" s="182">
        <v>102</v>
      </c>
      <c r="C201" s="183">
        <v>289</v>
      </c>
      <c r="D201" s="212" t="s">
        <v>269</v>
      </c>
      <c r="E201" s="184">
        <v>0</v>
      </c>
      <c r="F201" s="184">
        <v>0</v>
      </c>
      <c r="G201" s="184">
        <v>0</v>
      </c>
      <c r="H201" s="184">
        <v>0</v>
      </c>
      <c r="I201" s="31" t="str">
        <f>IF(F201&gt;Data!$K$8,"National Record","-")</f>
        <v>-</v>
      </c>
      <c r="J201" s="31" t="str">
        <f>IF(F201&gt;Data!$M$8,"World Record","-")</f>
        <v>-</v>
      </c>
    </row>
    <row r="202" spans="1:10" ht="16.5" thickBot="1">
      <c r="A202" s="55">
        <v>199</v>
      </c>
      <c r="B202" s="179">
        <v>102</v>
      </c>
      <c r="C202" s="180">
        <v>61</v>
      </c>
      <c r="D202" s="202" t="s">
        <v>398</v>
      </c>
      <c r="E202" s="160">
        <v>6146</v>
      </c>
      <c r="F202" s="181">
        <v>0</v>
      </c>
      <c r="G202" s="181">
        <v>0</v>
      </c>
      <c r="H202" s="181">
        <v>380</v>
      </c>
      <c r="I202" s="31" t="str">
        <f>IF(F202&gt;Data!$K$8,"National Record","-")</f>
        <v>-</v>
      </c>
      <c r="J202" s="31" t="str">
        <f>IF(F202&gt;Data!$M$8,"World Record","-")</f>
        <v>-</v>
      </c>
    </row>
    <row r="203" spans="1:10" ht="16.5" thickBot="1">
      <c r="A203" s="55">
        <v>200</v>
      </c>
      <c r="B203" s="182">
        <v>102</v>
      </c>
      <c r="C203" s="183">
        <v>248</v>
      </c>
      <c r="D203" s="212" t="s">
        <v>391</v>
      </c>
      <c r="E203" s="184">
        <v>0</v>
      </c>
      <c r="F203" s="184">
        <v>0</v>
      </c>
      <c r="G203" s="184">
        <v>0</v>
      </c>
      <c r="H203" s="184">
        <v>29</v>
      </c>
      <c r="I203" s="31" t="str">
        <f>IF(F203&gt;Data!$K$8,"National Record","-")</f>
        <v>-</v>
      </c>
      <c r="J203" s="31" t="str">
        <f>IF(F203&gt;Data!$M$8,"World Record","-")</f>
        <v>-</v>
      </c>
    </row>
    <row r="204" spans="1:10" ht="16.5" thickBot="1">
      <c r="A204" s="55">
        <v>201</v>
      </c>
      <c r="B204" s="179">
        <v>102</v>
      </c>
      <c r="C204" s="180">
        <v>107</v>
      </c>
      <c r="D204" s="202" t="s">
        <v>320</v>
      </c>
      <c r="E204" s="181">
        <v>0</v>
      </c>
      <c r="F204" s="181">
        <v>0</v>
      </c>
      <c r="G204" s="181">
        <v>0</v>
      </c>
      <c r="H204" s="181">
        <v>219</v>
      </c>
      <c r="I204" s="31" t="str">
        <f>IF(F204&gt;Data!$K$8,"National Record","-")</f>
        <v>-</v>
      </c>
      <c r="J204" s="31" t="str">
        <f>IF(F204&gt;Data!$M$8,"World Record","-")</f>
        <v>-</v>
      </c>
    </row>
    <row r="205" spans="1:10" ht="16.5" thickBot="1">
      <c r="A205" s="55">
        <v>202</v>
      </c>
      <c r="B205" s="182">
        <v>102</v>
      </c>
      <c r="C205" s="183">
        <v>248</v>
      </c>
      <c r="D205" s="212" t="s">
        <v>172</v>
      </c>
      <c r="E205" s="184">
        <v>0</v>
      </c>
      <c r="F205" s="184">
        <v>0</v>
      </c>
      <c r="G205" s="184">
        <v>0</v>
      </c>
      <c r="H205" s="184">
        <v>29</v>
      </c>
      <c r="I205" s="31" t="str">
        <f>IF(F205&gt;Data!$K$8,"National Record","-")</f>
        <v>-</v>
      </c>
      <c r="J205" s="31" t="str">
        <f>IF(F205&gt;Data!$M$8,"World Record","-")</f>
        <v>-</v>
      </c>
    </row>
    <row r="206" spans="1:10" ht="16.5" thickBot="1">
      <c r="A206" s="55">
        <v>203</v>
      </c>
      <c r="B206" s="179">
        <v>102</v>
      </c>
      <c r="C206" s="180">
        <v>289</v>
      </c>
      <c r="D206" s="202" t="s">
        <v>476</v>
      </c>
      <c r="E206" s="181">
        <v>0</v>
      </c>
      <c r="F206" s="181">
        <v>0</v>
      </c>
      <c r="G206" s="181">
        <v>0</v>
      </c>
      <c r="H206" s="181">
        <v>0</v>
      </c>
      <c r="I206" s="31" t="str">
        <f>IF(F206&gt;Data!$K$8,"National Record","-")</f>
        <v>-</v>
      </c>
      <c r="J206" s="31" t="str">
        <f>IF(F206&gt;Data!$M$8,"World Record","-")</f>
        <v>-</v>
      </c>
    </row>
    <row r="207" spans="1:10" ht="16.5" thickBot="1">
      <c r="A207" s="55">
        <v>204</v>
      </c>
      <c r="B207" s="182">
        <v>102</v>
      </c>
      <c r="C207" s="183">
        <v>238</v>
      </c>
      <c r="D207" s="212" t="s">
        <v>281</v>
      </c>
      <c r="E207" s="184">
        <v>0</v>
      </c>
      <c r="F207" s="184">
        <v>0</v>
      </c>
      <c r="G207" s="184">
        <v>0</v>
      </c>
      <c r="H207" s="184">
        <v>34</v>
      </c>
      <c r="I207" s="31" t="str">
        <f>IF(F207&gt;Data!$K$8,"National Record","-")</f>
        <v>-</v>
      </c>
      <c r="J207" s="31" t="str">
        <f>IF(F207&gt;Data!$M$8,"World Record","-")</f>
        <v>-</v>
      </c>
    </row>
    <row r="208" spans="1:10" ht="16.5" thickBot="1">
      <c r="A208" s="55">
        <v>205</v>
      </c>
      <c r="B208" s="179">
        <v>102</v>
      </c>
      <c r="C208" s="180">
        <v>56</v>
      </c>
      <c r="D208" s="202" t="s">
        <v>331</v>
      </c>
      <c r="E208" s="181">
        <v>0</v>
      </c>
      <c r="F208" s="181">
        <v>0</v>
      </c>
      <c r="G208" s="181">
        <v>0</v>
      </c>
      <c r="H208" s="181">
        <v>411</v>
      </c>
      <c r="I208" s="31" t="str">
        <f>IF(F208&gt;Data!$K$8,"National Record","-")</f>
        <v>-</v>
      </c>
      <c r="J208" s="31" t="str">
        <f>IF(F208&gt;Data!$M$8,"World Record","-")</f>
        <v>-</v>
      </c>
    </row>
    <row r="209" spans="1:10" ht="16.5" thickBot="1">
      <c r="A209" s="55">
        <v>206</v>
      </c>
      <c r="B209" s="182">
        <v>102</v>
      </c>
      <c r="C209" s="183">
        <v>275</v>
      </c>
      <c r="D209" s="212" t="s">
        <v>244</v>
      </c>
      <c r="E209" s="184">
        <v>0</v>
      </c>
      <c r="F209" s="184">
        <v>0</v>
      </c>
      <c r="G209" s="184">
        <v>0</v>
      </c>
      <c r="H209" s="184">
        <v>11</v>
      </c>
      <c r="I209" s="31" t="str">
        <f>IF(F209&gt;Data!$K$8,"National Record","-")</f>
        <v>-</v>
      </c>
      <c r="J209" s="31" t="str">
        <f>IF(F209&gt;Data!$M$8,"World Record","-")</f>
        <v>-</v>
      </c>
    </row>
    <row r="210" spans="1:10" ht="16.5" thickBot="1">
      <c r="A210" s="55">
        <v>207</v>
      </c>
      <c r="B210" s="179">
        <v>102</v>
      </c>
      <c r="C210" s="180">
        <v>289</v>
      </c>
      <c r="D210" s="202" t="s">
        <v>297</v>
      </c>
      <c r="E210" s="181">
        <v>0</v>
      </c>
      <c r="F210" s="181">
        <v>0</v>
      </c>
      <c r="G210" s="181">
        <v>0</v>
      </c>
      <c r="H210" s="181">
        <v>0</v>
      </c>
      <c r="I210" s="31" t="str">
        <f>IF(F210&gt;Data!$K$8,"National Record","-")</f>
        <v>-</v>
      </c>
      <c r="J210" s="31" t="str">
        <f>IF(F210&gt;Data!$M$8,"World Record","-")</f>
        <v>-</v>
      </c>
    </row>
    <row r="211" spans="1:10" ht="16.5" thickBot="1">
      <c r="A211" s="55">
        <v>208</v>
      </c>
      <c r="B211" s="182">
        <v>102</v>
      </c>
      <c r="C211" s="183">
        <v>132</v>
      </c>
      <c r="D211" s="212" t="s">
        <v>204</v>
      </c>
      <c r="E211" s="184">
        <v>0</v>
      </c>
      <c r="F211" s="184">
        <v>0</v>
      </c>
      <c r="G211" s="184">
        <v>0</v>
      </c>
      <c r="H211" s="184">
        <v>170</v>
      </c>
      <c r="I211" s="31" t="str">
        <f>IF(F211&gt;Data!$K$8,"National Record","-")</f>
        <v>-</v>
      </c>
      <c r="J211" s="31" t="str">
        <f>IF(F211&gt;Data!$M$8,"World Record","-")</f>
        <v>-</v>
      </c>
    </row>
    <row r="212" spans="1:10" ht="16.5" thickBot="1">
      <c r="A212" s="55">
        <v>209</v>
      </c>
      <c r="B212" s="179">
        <v>102</v>
      </c>
      <c r="C212" s="180">
        <v>287</v>
      </c>
      <c r="D212" s="202" t="s">
        <v>481</v>
      </c>
      <c r="E212" s="181">
        <v>0</v>
      </c>
      <c r="F212" s="181">
        <v>0</v>
      </c>
      <c r="G212" s="181">
        <v>0</v>
      </c>
      <c r="H212" s="181">
        <v>8</v>
      </c>
      <c r="I212" s="31" t="str">
        <f>IF(F212&gt;Data!$K$8,"National Record","-")</f>
        <v>-</v>
      </c>
      <c r="J212" s="31" t="str">
        <f>IF(F212&gt;Data!$M$8,"World Record","-")</f>
        <v>-</v>
      </c>
    </row>
    <row r="213" spans="1:10" ht="16.5" thickBot="1">
      <c r="A213" s="55">
        <v>210</v>
      </c>
      <c r="B213" s="182">
        <v>102</v>
      </c>
      <c r="C213" s="183">
        <v>220</v>
      </c>
      <c r="D213" s="212" t="s">
        <v>249</v>
      </c>
      <c r="E213" s="184">
        <v>0</v>
      </c>
      <c r="F213" s="184">
        <v>0</v>
      </c>
      <c r="G213" s="184">
        <v>0</v>
      </c>
      <c r="H213" s="184">
        <v>51</v>
      </c>
      <c r="I213" s="31" t="str">
        <f>IF(F213&gt;Data!$K$8,"National Record","-")</f>
        <v>-</v>
      </c>
      <c r="J213" s="31" t="str">
        <f>IF(F213&gt;Data!$M$8,"World Record","-")</f>
        <v>-</v>
      </c>
    </row>
    <row r="214" spans="1:10" ht="16.5" thickBot="1">
      <c r="A214" s="55">
        <v>211</v>
      </c>
      <c r="B214" s="179">
        <v>102</v>
      </c>
      <c r="C214" s="180">
        <v>289</v>
      </c>
      <c r="D214" s="202" t="s">
        <v>215</v>
      </c>
      <c r="E214" s="181">
        <v>0</v>
      </c>
      <c r="F214" s="181">
        <v>0</v>
      </c>
      <c r="G214" s="181">
        <v>0</v>
      </c>
      <c r="H214" s="181">
        <v>0</v>
      </c>
      <c r="I214" s="31" t="str">
        <f>IF(F214&gt;Data!$K$8,"National Record","-")</f>
        <v>-</v>
      </c>
      <c r="J214" s="31" t="str">
        <f>IF(F214&gt;Data!$M$8,"World Record","-")</f>
        <v>-</v>
      </c>
    </row>
    <row r="215" spans="1:10" ht="16.5" thickBot="1">
      <c r="A215" s="55">
        <v>212</v>
      </c>
      <c r="B215" s="182">
        <v>102</v>
      </c>
      <c r="C215" s="183">
        <v>153</v>
      </c>
      <c r="D215" s="212" t="s">
        <v>246</v>
      </c>
      <c r="E215" s="184">
        <v>0</v>
      </c>
      <c r="F215" s="184">
        <v>0</v>
      </c>
      <c r="G215" s="184">
        <v>0</v>
      </c>
      <c r="H215" s="184">
        <v>139</v>
      </c>
      <c r="I215" s="31" t="str">
        <f>IF(F215&gt;Data!$K$8,"National Record","-")</f>
        <v>-</v>
      </c>
      <c r="J215" s="31" t="str">
        <f>IF(F215&gt;Data!$M$8,"World Record","-")</f>
        <v>-</v>
      </c>
    </row>
    <row r="216" spans="1:10" ht="16.5" thickBot="1">
      <c r="A216" s="55">
        <v>213</v>
      </c>
      <c r="B216" s="179">
        <v>102</v>
      </c>
      <c r="C216" s="180">
        <v>289</v>
      </c>
      <c r="D216" s="202" t="s">
        <v>485</v>
      </c>
      <c r="E216" s="181">
        <v>0</v>
      </c>
      <c r="F216" s="181">
        <v>0</v>
      </c>
      <c r="G216" s="181">
        <v>0</v>
      </c>
      <c r="H216" s="181">
        <v>0</v>
      </c>
      <c r="I216" s="31" t="str">
        <f>IF(F216&gt;Data!$K$8,"National Record","-")</f>
        <v>-</v>
      </c>
      <c r="J216" s="31" t="str">
        <f>IF(F216&gt;Data!$M$8,"World Record","-")</f>
        <v>-</v>
      </c>
    </row>
    <row r="217" spans="1:10" ht="16.5" thickBot="1">
      <c r="A217" s="55">
        <v>214</v>
      </c>
      <c r="B217" s="182">
        <v>102</v>
      </c>
      <c r="C217" s="183">
        <v>289</v>
      </c>
      <c r="D217" s="212" t="s">
        <v>185</v>
      </c>
      <c r="E217" s="184">
        <v>0</v>
      </c>
      <c r="F217" s="184">
        <v>0</v>
      </c>
      <c r="G217" s="184">
        <v>0</v>
      </c>
      <c r="H217" s="184">
        <v>0</v>
      </c>
      <c r="I217" s="31" t="str">
        <f>IF(F217&gt;Data!$K$8,"National Record","-")</f>
        <v>-</v>
      </c>
      <c r="J217" s="31" t="str">
        <f>IF(F217&gt;Data!$M$8,"World Record","-")</f>
        <v>-</v>
      </c>
    </row>
    <row r="218" spans="1:10" ht="16.5" thickBot="1">
      <c r="A218" s="55">
        <v>215</v>
      </c>
      <c r="B218" s="179">
        <v>102</v>
      </c>
      <c r="C218" s="180">
        <v>133</v>
      </c>
      <c r="D218" s="202" t="s">
        <v>461</v>
      </c>
      <c r="E218" s="181">
        <v>0</v>
      </c>
      <c r="F218" s="181">
        <v>0</v>
      </c>
      <c r="G218" s="181">
        <v>0</v>
      </c>
      <c r="H218" s="181">
        <v>164</v>
      </c>
      <c r="I218" s="31" t="str">
        <f>IF(F218&gt;Data!$K$8,"National Record","-")</f>
        <v>-</v>
      </c>
      <c r="J218" s="31" t="str">
        <f>IF(F218&gt;Data!$M$8,"World Record","-")</f>
        <v>-</v>
      </c>
    </row>
    <row r="219" spans="1:10" ht="16.5" thickBot="1">
      <c r="A219" s="55">
        <v>216</v>
      </c>
      <c r="B219" s="182">
        <v>102</v>
      </c>
      <c r="C219" s="183">
        <v>196</v>
      </c>
      <c r="D219" s="212" t="s">
        <v>229</v>
      </c>
      <c r="E219" s="184">
        <v>0</v>
      </c>
      <c r="F219" s="184">
        <v>0</v>
      </c>
      <c r="G219" s="184">
        <v>0</v>
      </c>
      <c r="H219" s="184">
        <v>79</v>
      </c>
      <c r="I219" s="31" t="str">
        <f>IF(F219&gt;Data!$K$8,"National Record","-")</f>
        <v>-</v>
      </c>
      <c r="J219" s="31" t="str">
        <f>IF(F219&gt;Data!$M$8,"World Record","-")</f>
        <v>-</v>
      </c>
    </row>
    <row r="220" spans="1:10" ht="16.5" thickBot="1">
      <c r="A220" s="55">
        <v>217</v>
      </c>
      <c r="B220" s="179">
        <v>102</v>
      </c>
      <c r="C220" s="180">
        <v>218</v>
      </c>
      <c r="D220" s="202" t="s">
        <v>369</v>
      </c>
      <c r="E220" s="181">
        <v>0</v>
      </c>
      <c r="F220" s="181">
        <v>0</v>
      </c>
      <c r="G220" s="181">
        <v>0</v>
      </c>
      <c r="H220" s="181">
        <v>54</v>
      </c>
      <c r="I220" s="31" t="str">
        <f>IF(F220&gt;Data!$K$8,"National Record","-")</f>
        <v>-</v>
      </c>
      <c r="J220" s="31" t="str">
        <f>IF(F220&gt;Data!$M$8,"World Record","-")</f>
        <v>-</v>
      </c>
    </row>
    <row r="221" spans="1:10" ht="16.5" thickBot="1">
      <c r="A221" s="55">
        <v>218</v>
      </c>
      <c r="B221" s="182">
        <v>102</v>
      </c>
      <c r="C221" s="183">
        <v>85</v>
      </c>
      <c r="D221" s="212" t="s">
        <v>421</v>
      </c>
      <c r="E221" s="184">
        <v>0</v>
      </c>
      <c r="F221" s="184">
        <v>0</v>
      </c>
      <c r="G221" s="184">
        <v>0</v>
      </c>
      <c r="H221" s="184">
        <v>278</v>
      </c>
      <c r="I221" s="31" t="str">
        <f>IF(F221&gt;Data!$K$8,"National Record","-")</f>
        <v>-</v>
      </c>
      <c r="J221" s="31" t="str">
        <f>IF(F221&gt;Data!$M$8,"World Record","-")</f>
        <v>-</v>
      </c>
    </row>
    <row r="222" spans="1:10" ht="16.5" thickBot="1">
      <c r="A222" s="55">
        <v>219</v>
      </c>
      <c r="B222" s="179">
        <v>102</v>
      </c>
      <c r="C222" s="180">
        <v>253</v>
      </c>
      <c r="D222" s="202" t="s">
        <v>276</v>
      </c>
      <c r="E222" s="181">
        <v>0</v>
      </c>
      <c r="F222" s="181">
        <v>0</v>
      </c>
      <c r="G222" s="181">
        <v>0</v>
      </c>
      <c r="H222" s="181">
        <v>26</v>
      </c>
      <c r="I222" s="31" t="str">
        <f>IF(F222&gt;Data!$K$8,"National Record","-")</f>
        <v>-</v>
      </c>
      <c r="J222" s="31" t="str">
        <f>IF(F222&gt;Data!$M$8,"World Record","-")</f>
        <v>-</v>
      </c>
    </row>
    <row r="223" spans="1:10" ht="16.5" thickBot="1">
      <c r="A223" s="55">
        <v>220</v>
      </c>
      <c r="B223" s="182">
        <v>102</v>
      </c>
      <c r="C223" s="183">
        <v>226</v>
      </c>
      <c r="D223" s="212" t="s">
        <v>321</v>
      </c>
      <c r="E223" s="184">
        <v>0</v>
      </c>
      <c r="F223" s="184">
        <v>0</v>
      </c>
      <c r="G223" s="184">
        <v>0</v>
      </c>
      <c r="H223" s="184">
        <v>42</v>
      </c>
      <c r="I223" s="31" t="str">
        <f>IF(F223&gt;Data!$K$8,"National Record","-")</f>
        <v>-</v>
      </c>
      <c r="J223" s="31" t="str">
        <f>IF(F223&gt;Data!$M$8,"World Record","-")</f>
        <v>-</v>
      </c>
    </row>
    <row r="224" spans="1:10" ht="16.5" thickBot="1">
      <c r="A224" s="55">
        <v>221</v>
      </c>
      <c r="B224" s="179">
        <v>102</v>
      </c>
      <c r="C224" s="180">
        <v>214</v>
      </c>
      <c r="D224" s="202" t="s">
        <v>237</v>
      </c>
      <c r="E224" s="181">
        <v>0</v>
      </c>
      <c r="F224" s="181">
        <v>0</v>
      </c>
      <c r="G224" s="181">
        <v>0</v>
      </c>
      <c r="H224" s="181">
        <v>57</v>
      </c>
      <c r="I224" s="149" t="str">
        <f>IF(F224&gt;Data!$K$8,"National Record","-")</f>
        <v>-</v>
      </c>
      <c r="J224" s="149" t="str">
        <f>IF(F224&gt;Data!$M$8,"World Record","-")</f>
        <v>-</v>
      </c>
    </row>
    <row r="225" spans="1:10" ht="16.5" thickBot="1">
      <c r="A225" s="55">
        <v>222</v>
      </c>
      <c r="B225" s="182">
        <v>102</v>
      </c>
      <c r="C225" s="183">
        <v>67</v>
      </c>
      <c r="D225" s="212" t="s">
        <v>296</v>
      </c>
      <c r="E225" s="184">
        <v>0</v>
      </c>
      <c r="F225" s="184">
        <v>0</v>
      </c>
      <c r="G225" s="184">
        <v>0</v>
      </c>
      <c r="H225" s="184">
        <v>350</v>
      </c>
      <c r="I225" s="31" t="str">
        <f>IF(F225&gt;Data!$K$8,"National Record","-")</f>
        <v>-</v>
      </c>
      <c r="J225" s="31" t="str">
        <f>IF(F225&gt;Data!$M$8,"World Record","-")</f>
        <v>-</v>
      </c>
    </row>
    <row r="226" spans="1:10" ht="16.5" thickBot="1">
      <c r="A226" s="55">
        <v>223</v>
      </c>
      <c r="B226" s="179">
        <v>102</v>
      </c>
      <c r="C226" s="180">
        <v>208</v>
      </c>
      <c r="D226" s="202" t="s">
        <v>502</v>
      </c>
      <c r="E226" s="181">
        <v>0</v>
      </c>
      <c r="F226" s="181">
        <v>0</v>
      </c>
      <c r="G226" s="181">
        <v>0</v>
      </c>
      <c r="H226" s="181">
        <v>63</v>
      </c>
      <c r="I226" s="31" t="str">
        <f>IF(F226&gt;Data!$K$8,"National Record","-")</f>
        <v>-</v>
      </c>
      <c r="J226" s="31" t="str">
        <f>IF(F226&gt;Data!$M$8,"World Record","-")</f>
        <v>-</v>
      </c>
    </row>
    <row r="227" spans="1:10" ht="16.5" thickBot="1">
      <c r="A227" s="55">
        <v>224</v>
      </c>
      <c r="B227" s="182">
        <v>102</v>
      </c>
      <c r="C227" s="183">
        <v>198</v>
      </c>
      <c r="D227" s="212" t="s">
        <v>422</v>
      </c>
      <c r="E227" s="184">
        <v>0</v>
      </c>
      <c r="F227" s="184">
        <v>0</v>
      </c>
      <c r="G227" s="184">
        <v>0</v>
      </c>
      <c r="H227" s="184">
        <v>74</v>
      </c>
      <c r="I227" s="31" t="str">
        <f>IF(F227&gt;Data!$K$8,"National Record","-")</f>
        <v>-</v>
      </c>
      <c r="J227" s="31" t="str">
        <f>IF(F227&gt;Data!$M$8,"World Record","-")</f>
        <v>-</v>
      </c>
    </row>
    <row r="228" spans="1:10" ht="16.5" thickBot="1">
      <c r="A228" s="55">
        <v>225</v>
      </c>
      <c r="B228" s="179">
        <v>102</v>
      </c>
      <c r="C228" s="180">
        <v>141</v>
      </c>
      <c r="D228" s="202" t="s">
        <v>282</v>
      </c>
      <c r="E228" s="181">
        <v>0</v>
      </c>
      <c r="F228" s="181">
        <v>0</v>
      </c>
      <c r="G228" s="181">
        <v>0</v>
      </c>
      <c r="H228" s="181">
        <v>155</v>
      </c>
      <c r="I228" s="31" t="str">
        <f>IF(F228&gt;Data!$K$8,"National Record","-")</f>
        <v>-</v>
      </c>
      <c r="J228" s="31" t="str">
        <f>IF(F228&gt;Data!$M$8,"World Record","-")</f>
        <v>-</v>
      </c>
    </row>
    <row r="229" spans="1:10" ht="16.5" thickBot="1">
      <c r="A229" s="55">
        <v>226</v>
      </c>
      <c r="B229" s="182">
        <v>102</v>
      </c>
      <c r="C229" s="183">
        <v>257</v>
      </c>
      <c r="D229" s="212" t="s">
        <v>460</v>
      </c>
      <c r="E229" s="184">
        <v>0</v>
      </c>
      <c r="F229" s="184">
        <v>0</v>
      </c>
      <c r="G229" s="184">
        <v>0</v>
      </c>
      <c r="H229" s="184">
        <v>21</v>
      </c>
      <c r="I229" s="31" t="str">
        <f>IF(F229&gt;Data!$K$8,"National Record","-")</f>
        <v>-</v>
      </c>
      <c r="J229" s="31" t="str">
        <f>IF(F229&gt;Data!$M$8,"World Record","-")</f>
        <v>-</v>
      </c>
    </row>
    <row r="230" spans="1:10" ht="16.5" thickBot="1">
      <c r="A230" s="55">
        <v>227</v>
      </c>
      <c r="B230" s="179">
        <v>102</v>
      </c>
      <c r="C230" s="180">
        <v>158</v>
      </c>
      <c r="D230" s="202" t="s">
        <v>202</v>
      </c>
      <c r="E230" s="181">
        <v>0</v>
      </c>
      <c r="F230" s="181">
        <v>0</v>
      </c>
      <c r="G230" s="181">
        <v>0</v>
      </c>
      <c r="H230" s="181">
        <v>131</v>
      </c>
      <c r="I230" s="149" t="str">
        <f>IF(F230&gt;Data!$K$8,"National Record","-")</f>
        <v>-</v>
      </c>
      <c r="J230" s="149" t="str">
        <f>IF(F230&gt;Data!$M$8,"World Record","-")</f>
        <v>-</v>
      </c>
    </row>
    <row r="231" spans="1:10" ht="16.5" thickBot="1">
      <c r="A231" s="55">
        <v>228</v>
      </c>
      <c r="B231" s="182">
        <v>102</v>
      </c>
      <c r="C231" s="183">
        <v>289</v>
      </c>
      <c r="D231" s="212" t="s">
        <v>175</v>
      </c>
      <c r="E231" s="184">
        <v>0</v>
      </c>
      <c r="F231" s="184">
        <v>0</v>
      </c>
      <c r="G231" s="184">
        <v>0</v>
      </c>
      <c r="H231" s="184">
        <v>0</v>
      </c>
      <c r="I231" s="31" t="str">
        <f>IF(F231&gt;Data!$K$8,"National Record","-")</f>
        <v>-</v>
      </c>
      <c r="J231" s="31" t="str">
        <f>IF(F231&gt;Data!$M$8,"World Record","-")</f>
        <v>-</v>
      </c>
    </row>
    <row r="232" spans="1:10" ht="16.5" thickBot="1">
      <c r="A232" s="55">
        <v>229</v>
      </c>
      <c r="B232" s="179">
        <v>102</v>
      </c>
      <c r="C232" s="180">
        <v>246</v>
      </c>
      <c r="D232" s="202" t="s">
        <v>285</v>
      </c>
      <c r="E232" s="181">
        <v>0</v>
      </c>
      <c r="F232" s="181">
        <v>0</v>
      </c>
      <c r="G232" s="181">
        <v>0</v>
      </c>
      <c r="H232" s="181">
        <v>30</v>
      </c>
      <c r="I232" s="31" t="str">
        <f>IF(F232&gt;Data!$K$8,"National Record","-")</f>
        <v>-</v>
      </c>
      <c r="J232" s="31" t="str">
        <f>IF(F232&gt;Data!$M$8,"World Record","-")</f>
        <v>-</v>
      </c>
    </row>
    <row r="233" spans="1:10" ht="16.5" thickBot="1">
      <c r="A233" s="55">
        <v>230</v>
      </c>
      <c r="B233" s="182">
        <v>102</v>
      </c>
      <c r="C233" s="183">
        <v>275</v>
      </c>
      <c r="D233" s="212" t="s">
        <v>484</v>
      </c>
      <c r="E233" s="184">
        <v>0</v>
      </c>
      <c r="F233" s="184">
        <v>0</v>
      </c>
      <c r="G233" s="184">
        <v>0</v>
      </c>
      <c r="H233" s="184">
        <v>11</v>
      </c>
      <c r="I233" s="31" t="str">
        <f>IF(F233&gt;Data!$K$8,"National Record","-")</f>
        <v>-</v>
      </c>
      <c r="J233" s="31" t="str">
        <f>IF(F233&gt;Data!$M$8,"World Record","-")</f>
        <v>-</v>
      </c>
    </row>
    <row r="234" spans="1:10" ht="16.5" thickBot="1">
      <c r="A234" s="55">
        <v>231</v>
      </c>
      <c r="B234" s="179">
        <v>102</v>
      </c>
      <c r="C234" s="180">
        <v>275</v>
      </c>
      <c r="D234" s="202" t="s">
        <v>424</v>
      </c>
      <c r="E234" s="181">
        <v>0</v>
      </c>
      <c r="F234" s="181">
        <v>0</v>
      </c>
      <c r="G234" s="181">
        <v>0</v>
      </c>
      <c r="H234" s="181">
        <v>11</v>
      </c>
      <c r="I234" s="31" t="str">
        <f>IF(F234&gt;Data!$K$8,"National Record","-")</f>
        <v>-</v>
      </c>
      <c r="J234" s="31" t="str">
        <f>IF(F234&gt;Data!$M$8,"World Record","-")</f>
        <v>-</v>
      </c>
    </row>
    <row r="235" spans="1:10" ht="16.5" thickBot="1">
      <c r="A235" s="55">
        <v>232</v>
      </c>
      <c r="B235" s="182">
        <v>102</v>
      </c>
      <c r="C235" s="183">
        <v>82</v>
      </c>
      <c r="D235" s="212" t="s">
        <v>245</v>
      </c>
      <c r="E235" s="184">
        <v>0</v>
      </c>
      <c r="F235" s="184">
        <v>0</v>
      </c>
      <c r="G235" s="184">
        <v>0</v>
      </c>
      <c r="H235" s="184">
        <v>282</v>
      </c>
      <c r="I235" s="31" t="str">
        <f>IF(F235&gt;Data!$K$8,"National Record","-")</f>
        <v>-</v>
      </c>
      <c r="J235" s="31" t="str">
        <f>IF(F235&gt;Data!$M$8,"World Record","-")</f>
        <v>-</v>
      </c>
    </row>
    <row r="236" spans="1:10" ht="16.5" thickBot="1">
      <c r="A236" s="55">
        <v>233</v>
      </c>
      <c r="B236" s="179">
        <v>102</v>
      </c>
      <c r="C236" s="180">
        <v>289</v>
      </c>
      <c r="D236" s="202" t="s">
        <v>173</v>
      </c>
      <c r="E236" s="181">
        <v>0</v>
      </c>
      <c r="F236" s="181">
        <v>0</v>
      </c>
      <c r="G236" s="181">
        <v>0</v>
      </c>
      <c r="H236" s="181">
        <v>0</v>
      </c>
      <c r="I236" s="31" t="str">
        <f>IF(F236&gt;Data!$K$8,"National Record","-")</f>
        <v>-</v>
      </c>
      <c r="J236" s="31" t="str">
        <f>IF(F236&gt;Data!$M$8,"World Record","-")</f>
        <v>-</v>
      </c>
    </row>
    <row r="237" spans="1:10" ht="16.5" thickBot="1">
      <c r="A237" s="55">
        <v>234</v>
      </c>
      <c r="B237" s="182">
        <v>102</v>
      </c>
      <c r="C237" s="183">
        <v>150</v>
      </c>
      <c r="D237" s="212" t="s">
        <v>294</v>
      </c>
      <c r="E237" s="184">
        <v>0</v>
      </c>
      <c r="F237" s="184">
        <v>0</v>
      </c>
      <c r="G237" s="184">
        <v>0</v>
      </c>
      <c r="H237" s="184">
        <v>140</v>
      </c>
      <c r="I237" s="31" t="str">
        <f>IF(F237&gt;Data!$K$8,"National Record","-")</f>
        <v>-</v>
      </c>
      <c r="J237" s="31" t="str">
        <f>IF(F237&gt;Data!$M$8,"World Record","-")</f>
        <v>-</v>
      </c>
    </row>
    <row r="238" spans="1:10" ht="16.5" thickBot="1">
      <c r="A238" s="55">
        <v>235</v>
      </c>
      <c r="B238" s="179">
        <v>102</v>
      </c>
      <c r="C238" s="180">
        <v>226</v>
      </c>
      <c r="D238" s="202" t="s">
        <v>317</v>
      </c>
      <c r="E238" s="181">
        <v>0</v>
      </c>
      <c r="F238" s="181">
        <v>0</v>
      </c>
      <c r="G238" s="181">
        <v>0</v>
      </c>
      <c r="H238" s="181">
        <v>42</v>
      </c>
      <c r="I238" s="31" t="str">
        <f>IF(F238&gt;Data!$K$8,"National Record","-")</f>
        <v>-</v>
      </c>
      <c r="J238" s="31" t="str">
        <f>IF(F238&gt;Data!$M$8,"World Record","-")</f>
        <v>-</v>
      </c>
    </row>
    <row r="239" spans="1:10" ht="16.5" thickBot="1">
      <c r="A239" s="55">
        <v>236</v>
      </c>
      <c r="B239" s="182">
        <v>102</v>
      </c>
      <c r="C239" s="183">
        <v>289</v>
      </c>
      <c r="D239" s="212" t="s">
        <v>270</v>
      </c>
      <c r="E239" s="184">
        <v>0</v>
      </c>
      <c r="F239" s="184">
        <v>0</v>
      </c>
      <c r="G239" s="184">
        <v>0</v>
      </c>
      <c r="H239" s="184">
        <v>0</v>
      </c>
      <c r="I239" s="31" t="str">
        <f>IF(F239&gt;Data!$K$8,"National Record","-")</f>
        <v>-</v>
      </c>
      <c r="J239" s="31" t="str">
        <f>IF(F239&gt;Data!$M$8,"World Record","-")</f>
        <v>-</v>
      </c>
    </row>
    <row r="240" spans="1:10" ht="16.5" thickBot="1">
      <c r="A240" s="55">
        <v>237</v>
      </c>
      <c r="B240" s="179">
        <v>102</v>
      </c>
      <c r="C240" s="180">
        <v>275</v>
      </c>
      <c r="D240" s="202" t="s">
        <v>188</v>
      </c>
      <c r="E240" s="181">
        <v>0</v>
      </c>
      <c r="F240" s="181">
        <v>0</v>
      </c>
      <c r="G240" s="181">
        <v>0</v>
      </c>
      <c r="H240" s="181">
        <v>11</v>
      </c>
      <c r="I240" s="31" t="str">
        <f>IF(F240&gt;Data!$K$8,"National Record","-")</f>
        <v>-</v>
      </c>
      <c r="J240" s="31" t="str">
        <f>IF(F240&gt;Data!$M$8,"World Record","-")</f>
        <v>-</v>
      </c>
    </row>
    <row r="241" spans="1:10" ht="16.5" thickBot="1">
      <c r="A241" s="55">
        <v>238</v>
      </c>
      <c r="B241" s="182">
        <v>102</v>
      </c>
      <c r="C241" s="183">
        <v>269</v>
      </c>
      <c r="D241" s="212" t="s">
        <v>187</v>
      </c>
      <c r="E241" s="184">
        <v>0</v>
      </c>
      <c r="F241" s="184">
        <v>0</v>
      </c>
      <c r="G241" s="184">
        <v>0</v>
      </c>
      <c r="H241" s="184">
        <v>20</v>
      </c>
      <c r="I241" s="31" t="str">
        <f>IF(F241&gt;Data!$K$8,"National Record","-")</f>
        <v>-</v>
      </c>
      <c r="J241" s="31" t="str">
        <f>IF(F241&gt;Data!$M$8,"World Record","-")</f>
        <v>-</v>
      </c>
    </row>
    <row r="242" spans="1:10" ht="16.5" thickBot="1">
      <c r="A242" s="55">
        <v>239</v>
      </c>
      <c r="B242" s="179">
        <v>102</v>
      </c>
      <c r="C242" s="180">
        <v>289</v>
      </c>
      <c r="D242" s="202" t="s">
        <v>189</v>
      </c>
      <c r="E242" s="181">
        <v>0</v>
      </c>
      <c r="F242" s="181">
        <v>0</v>
      </c>
      <c r="G242" s="181">
        <v>0</v>
      </c>
      <c r="H242" s="181">
        <v>0</v>
      </c>
      <c r="I242" s="31" t="str">
        <f>IF(F242&gt;Data!$K$8,"National Record","-")</f>
        <v>-</v>
      </c>
      <c r="J242" s="31" t="str">
        <f>IF(F242&gt;Data!$M$8,"World Record","-")</f>
        <v>-</v>
      </c>
    </row>
    <row r="243" spans="1:10" ht="16.5" thickBot="1">
      <c r="A243" s="55">
        <v>240</v>
      </c>
      <c r="B243" s="182">
        <v>102</v>
      </c>
      <c r="C243" s="183">
        <v>172</v>
      </c>
      <c r="D243" s="212" t="s">
        <v>478</v>
      </c>
      <c r="E243" s="184">
        <v>0</v>
      </c>
      <c r="F243" s="184">
        <v>0</v>
      </c>
      <c r="G243" s="184">
        <v>0</v>
      </c>
      <c r="H243" s="184">
        <v>111</v>
      </c>
      <c r="I243" s="31" t="str">
        <f>IF(F243&gt;Data!$K$8,"National Record","-")</f>
        <v>-</v>
      </c>
      <c r="J243" s="31" t="str">
        <f>IF(F243&gt;Data!$M$8,"World Record","-")</f>
        <v>-</v>
      </c>
    </row>
    <row r="244" spans="1:10" ht="16.5" thickBot="1">
      <c r="A244" s="55">
        <v>241</v>
      </c>
      <c r="B244" s="179">
        <v>102</v>
      </c>
      <c r="C244" s="180">
        <v>289</v>
      </c>
      <c r="D244" s="202" t="s">
        <v>280</v>
      </c>
      <c r="E244" s="181">
        <v>0</v>
      </c>
      <c r="F244" s="181">
        <v>0</v>
      </c>
      <c r="G244" s="181">
        <v>0</v>
      </c>
      <c r="H244" s="181">
        <v>0</v>
      </c>
      <c r="I244" s="31" t="str">
        <f>IF(F244&gt;Data!$K$8,"National Record","-")</f>
        <v>-</v>
      </c>
      <c r="J244" s="31" t="str">
        <f>IF(F244&gt;Data!$M$8,"World Record","-")</f>
        <v>-</v>
      </c>
    </row>
    <row r="245" spans="1:10" ht="16.5" thickBot="1">
      <c r="A245" s="55">
        <v>242</v>
      </c>
      <c r="B245" s="182">
        <v>102</v>
      </c>
      <c r="C245" s="183">
        <v>289</v>
      </c>
      <c r="D245" s="212" t="s">
        <v>350</v>
      </c>
      <c r="E245" s="184">
        <v>0</v>
      </c>
      <c r="F245" s="184">
        <v>0</v>
      </c>
      <c r="G245" s="184">
        <v>0</v>
      </c>
      <c r="H245" s="184">
        <v>0</v>
      </c>
      <c r="I245" s="31" t="str">
        <f>IF(F245&gt;Data!$K$8,"National Record","-")</f>
        <v>-</v>
      </c>
      <c r="J245" s="31" t="str">
        <f>IF(F245&gt;Data!$M$8,"World Record","-")</f>
        <v>-</v>
      </c>
    </row>
    <row r="246" spans="1:10" ht="16.5" thickBot="1">
      <c r="A246" s="55">
        <v>243</v>
      </c>
      <c r="B246" s="179">
        <v>102</v>
      </c>
      <c r="C246" s="180">
        <v>127</v>
      </c>
      <c r="D246" s="202" t="s">
        <v>238</v>
      </c>
      <c r="E246" s="181">
        <v>0</v>
      </c>
      <c r="F246" s="181">
        <v>0</v>
      </c>
      <c r="G246" s="181">
        <v>0</v>
      </c>
      <c r="H246" s="181">
        <v>177</v>
      </c>
      <c r="I246" s="31" t="str">
        <f>IF(F246&gt;Data!$K$8,"National Record","-")</f>
        <v>-</v>
      </c>
      <c r="J246" s="31" t="str">
        <f>IF(F246&gt;Data!$M$8,"World Record","-")</f>
        <v>-</v>
      </c>
    </row>
    <row r="247" spans="1:10" ht="16.5" thickBot="1">
      <c r="A247" s="55">
        <v>244</v>
      </c>
      <c r="B247" s="182">
        <v>102</v>
      </c>
      <c r="C247" s="183">
        <v>217</v>
      </c>
      <c r="D247" s="212" t="s">
        <v>167</v>
      </c>
      <c r="E247" s="184">
        <v>0</v>
      </c>
      <c r="F247" s="184">
        <v>0</v>
      </c>
      <c r="G247" s="184">
        <v>0</v>
      </c>
      <c r="H247" s="184">
        <v>55</v>
      </c>
      <c r="I247" s="31" t="str">
        <f>IF(F247&gt;Data!$K$8,"National Record","-")</f>
        <v>-</v>
      </c>
      <c r="J247" s="31" t="str">
        <f>IF(F247&gt;Data!$M$8,"World Record","-")</f>
        <v>-</v>
      </c>
    </row>
    <row r="248" spans="1:10" ht="16.5" thickBot="1">
      <c r="A248" s="55">
        <v>245</v>
      </c>
      <c r="B248" s="179">
        <v>102</v>
      </c>
      <c r="C248" s="180">
        <v>122</v>
      </c>
      <c r="D248" s="202" t="s">
        <v>169</v>
      </c>
      <c r="E248" s="181">
        <v>0</v>
      </c>
      <c r="F248" s="181">
        <v>0</v>
      </c>
      <c r="G248" s="181">
        <v>0</v>
      </c>
      <c r="H248" s="181">
        <v>182</v>
      </c>
      <c r="I248" s="31" t="str">
        <f>IF(F248&gt;Data!$K$8,"National Record","-")</f>
        <v>-</v>
      </c>
      <c r="J248" s="31" t="str">
        <f>IF(F248&gt;Data!$M$8,"World Record","-")</f>
        <v>-</v>
      </c>
    </row>
    <row r="249" spans="1:10" ht="16.5" thickBot="1">
      <c r="A249" s="55">
        <v>246</v>
      </c>
      <c r="B249" s="182">
        <v>102</v>
      </c>
      <c r="C249" s="183">
        <v>270</v>
      </c>
      <c r="D249" s="212" t="s">
        <v>433</v>
      </c>
      <c r="E249" s="184">
        <v>0</v>
      </c>
      <c r="F249" s="184">
        <v>0</v>
      </c>
      <c r="G249" s="184">
        <v>0</v>
      </c>
      <c r="H249" s="184">
        <v>19</v>
      </c>
      <c r="I249" s="31" t="str">
        <f>IF(F249&gt;Data!$K$8,"National Record","-")</f>
        <v>-</v>
      </c>
      <c r="J249" s="31" t="str">
        <f>IF(F249&gt;Data!$M$8,"World Record","-")</f>
        <v>-</v>
      </c>
    </row>
    <row r="250" spans="1:10" ht="16.5" thickBot="1">
      <c r="A250" s="55">
        <v>247</v>
      </c>
      <c r="B250" s="179">
        <v>102</v>
      </c>
      <c r="C250" s="180">
        <v>250</v>
      </c>
      <c r="D250" s="202" t="s">
        <v>432</v>
      </c>
      <c r="E250" s="181">
        <v>0</v>
      </c>
      <c r="F250" s="181">
        <v>0</v>
      </c>
      <c r="G250" s="181">
        <v>0</v>
      </c>
      <c r="H250" s="181">
        <v>27</v>
      </c>
      <c r="I250" s="31" t="str">
        <f>IF(F250&gt;Data!$K$8,"National Record","-")</f>
        <v>-</v>
      </c>
      <c r="J250" s="31" t="str">
        <f>IF(F250&gt;Data!$M$8,"World Record","-")</f>
        <v>-</v>
      </c>
    </row>
    <row r="251" spans="1:10" ht="16.5" thickBot="1">
      <c r="A251" s="55">
        <v>248</v>
      </c>
      <c r="B251" s="182">
        <v>102</v>
      </c>
      <c r="C251" s="183">
        <v>98</v>
      </c>
      <c r="D251" s="212" t="s">
        <v>194</v>
      </c>
      <c r="E251" s="184">
        <v>0</v>
      </c>
      <c r="F251" s="184">
        <v>0</v>
      </c>
      <c r="G251" s="184">
        <v>0</v>
      </c>
      <c r="H251" s="184">
        <v>245</v>
      </c>
      <c r="I251" s="31" t="str">
        <f>IF(F251&gt;Data!$K$8,"National Record","-")</f>
        <v>-</v>
      </c>
      <c r="J251" s="31" t="str">
        <f>IF(F251&gt;Data!$M$8,"World Record","-")</f>
        <v>-</v>
      </c>
    </row>
    <row r="252" spans="1:10" ht="16.5" thickBot="1">
      <c r="A252" s="55">
        <v>249</v>
      </c>
      <c r="B252" s="179">
        <v>102</v>
      </c>
      <c r="C252" s="180">
        <v>225</v>
      </c>
      <c r="D252" s="202" t="s">
        <v>439</v>
      </c>
      <c r="E252" s="181">
        <v>0</v>
      </c>
      <c r="F252" s="181">
        <v>0</v>
      </c>
      <c r="G252" s="181">
        <v>0</v>
      </c>
      <c r="H252" s="181">
        <v>44</v>
      </c>
      <c r="I252" s="31" t="str">
        <f>IF(F252&gt;Data!$K$8,"National Record","-")</f>
        <v>-</v>
      </c>
      <c r="J252" s="31" t="str">
        <f>IF(F252&gt;Data!$M$8,"World Record","-")</f>
        <v>-</v>
      </c>
    </row>
    <row r="253" spans="1:10" ht="16.5" thickBot="1">
      <c r="A253" s="55">
        <v>250</v>
      </c>
      <c r="B253" s="182">
        <v>102</v>
      </c>
      <c r="C253" s="183">
        <v>246</v>
      </c>
      <c r="D253" s="212" t="s">
        <v>164</v>
      </c>
      <c r="E253" s="184">
        <v>0</v>
      </c>
      <c r="F253" s="184">
        <v>0</v>
      </c>
      <c r="G253" s="184">
        <v>0</v>
      </c>
      <c r="H253" s="184">
        <v>30</v>
      </c>
      <c r="I253" s="31" t="str">
        <f>IF(F253&gt;Data!$K$8,"National Record","-")</f>
        <v>-</v>
      </c>
      <c r="J253" s="31" t="str">
        <f>IF(F253&gt;Data!$M$8,"World Record","-")</f>
        <v>-</v>
      </c>
    </row>
    <row r="254" spans="1:10" ht="16.5" thickBot="1">
      <c r="A254" s="55">
        <v>251</v>
      </c>
      <c r="B254" s="179">
        <v>102</v>
      </c>
      <c r="C254" s="180">
        <v>289</v>
      </c>
      <c r="D254" s="202" t="s">
        <v>177</v>
      </c>
      <c r="E254" s="181">
        <v>0</v>
      </c>
      <c r="F254" s="181">
        <v>0</v>
      </c>
      <c r="G254" s="181">
        <v>0</v>
      </c>
      <c r="H254" s="181">
        <v>0</v>
      </c>
      <c r="I254" s="31" t="str">
        <f>IF(F254&gt;Data!$K$8,"National Record","-")</f>
        <v>-</v>
      </c>
      <c r="J254" s="31" t="str">
        <f>IF(F254&gt;Data!$M$8,"World Record","-")</f>
        <v>-</v>
      </c>
    </row>
    <row r="255" spans="1:10" ht="16.5" thickBot="1">
      <c r="A255" s="55">
        <v>252</v>
      </c>
      <c r="B255" s="182">
        <v>102</v>
      </c>
      <c r="C255" s="183">
        <v>224</v>
      </c>
      <c r="D255" s="212" t="s">
        <v>273</v>
      </c>
      <c r="E255" s="184">
        <v>0</v>
      </c>
      <c r="F255" s="184">
        <v>0</v>
      </c>
      <c r="G255" s="184">
        <v>0</v>
      </c>
      <c r="H255" s="184">
        <v>45</v>
      </c>
      <c r="I255" s="31" t="str">
        <f>IF(F255&gt;Data!$K$8,"National Record","-")</f>
        <v>-</v>
      </c>
      <c r="J255" s="31" t="str">
        <f>IF(F255&gt;Data!$M$8,"World Record","-")</f>
        <v>-</v>
      </c>
    </row>
    <row r="256" spans="1:10" ht="16.5" thickBot="1">
      <c r="A256" s="55">
        <v>253</v>
      </c>
      <c r="B256" s="179">
        <v>102</v>
      </c>
      <c r="C256" s="180">
        <v>199</v>
      </c>
      <c r="D256" s="202" t="s">
        <v>303</v>
      </c>
      <c r="E256" s="181">
        <v>0</v>
      </c>
      <c r="F256" s="181">
        <v>0</v>
      </c>
      <c r="G256" s="181">
        <v>0</v>
      </c>
      <c r="H256" s="181">
        <v>73</v>
      </c>
      <c r="I256" s="31" t="str">
        <f>IF(F256&gt;Data!$K$8,"National Record","-")</f>
        <v>-</v>
      </c>
      <c r="J256" s="31" t="str">
        <f>IF(F256&gt;Data!$M$8,"World Record","-")</f>
        <v>-</v>
      </c>
    </row>
    <row r="257" spans="1:10" ht="16.5" thickBot="1">
      <c r="A257" s="55">
        <v>254</v>
      </c>
      <c r="B257" s="182">
        <v>102</v>
      </c>
      <c r="C257" s="183">
        <v>203</v>
      </c>
      <c r="D257" s="212" t="s">
        <v>211</v>
      </c>
      <c r="E257" s="184">
        <v>0</v>
      </c>
      <c r="F257" s="184">
        <v>0</v>
      </c>
      <c r="G257" s="184">
        <v>0</v>
      </c>
      <c r="H257" s="184">
        <v>68</v>
      </c>
      <c r="I257" s="31" t="str">
        <f>IF(F257&gt;Data!$K$8,"National Record","-")</f>
        <v>-</v>
      </c>
      <c r="J257" s="31" t="str">
        <f>IF(F257&gt;Data!$M$8,"World Record","-")</f>
        <v>-</v>
      </c>
    </row>
    <row r="258" spans="1:10" ht="16.5" thickBot="1">
      <c r="A258" s="55">
        <v>255</v>
      </c>
      <c r="B258" s="179">
        <v>102</v>
      </c>
      <c r="C258" s="180">
        <v>289</v>
      </c>
      <c r="D258" s="202" t="s">
        <v>345</v>
      </c>
      <c r="E258" s="181">
        <v>0</v>
      </c>
      <c r="F258" s="181">
        <v>0</v>
      </c>
      <c r="G258" s="181">
        <v>0</v>
      </c>
      <c r="H258" s="181">
        <v>0</v>
      </c>
      <c r="I258" s="31" t="str">
        <f>IF(F258&gt;Data!$K$8,"National Record","-")</f>
        <v>-</v>
      </c>
      <c r="J258" s="31" t="str">
        <f>IF(F258&gt;Data!$M$8,"World Record","-")</f>
        <v>-</v>
      </c>
    </row>
    <row r="259" spans="1:10" ht="16.5" thickBot="1">
      <c r="A259" s="55">
        <v>256</v>
      </c>
      <c r="B259" s="182">
        <v>102</v>
      </c>
      <c r="C259" s="183">
        <v>289</v>
      </c>
      <c r="D259" s="212" t="s">
        <v>271</v>
      </c>
      <c r="E259" s="184">
        <v>0</v>
      </c>
      <c r="F259" s="184">
        <v>0</v>
      </c>
      <c r="G259" s="184">
        <v>0</v>
      </c>
      <c r="H259" s="184">
        <v>0</v>
      </c>
      <c r="I259" s="31" t="str">
        <f>IF(F259&gt;Data!$K$8,"National Record","-")</f>
        <v>-</v>
      </c>
      <c r="J259" s="31" t="str">
        <f>IF(F259&gt;Data!$M$8,"World Record","-")</f>
        <v>-</v>
      </c>
    </row>
    <row r="260" spans="1:10" ht="16.5" thickBot="1">
      <c r="A260" s="55">
        <v>257</v>
      </c>
      <c r="B260" s="179">
        <v>102</v>
      </c>
      <c r="C260" s="180">
        <v>289</v>
      </c>
      <c r="D260" s="202" t="s">
        <v>387</v>
      </c>
      <c r="E260" s="181">
        <v>0</v>
      </c>
      <c r="F260" s="181">
        <v>0</v>
      </c>
      <c r="G260" s="181">
        <v>0</v>
      </c>
      <c r="H260" s="181">
        <v>0</v>
      </c>
      <c r="I260" s="31" t="str">
        <f>IF(F260&gt;Data!$K$8,"National Record","-")</f>
        <v>-</v>
      </c>
      <c r="J260" s="31" t="str">
        <f>IF(F260&gt;Data!$M$8,"World Record","-")</f>
        <v>-</v>
      </c>
    </row>
    <row r="261" spans="1:10" ht="16.5" thickBot="1">
      <c r="A261" s="55">
        <v>258</v>
      </c>
      <c r="B261" s="182">
        <v>102</v>
      </c>
      <c r="C261" s="183">
        <v>289</v>
      </c>
      <c r="D261" s="212" t="s">
        <v>304</v>
      </c>
      <c r="E261" s="184">
        <v>0</v>
      </c>
      <c r="F261" s="184">
        <v>0</v>
      </c>
      <c r="G261" s="184">
        <v>0</v>
      </c>
      <c r="H261" s="184">
        <v>0</v>
      </c>
      <c r="I261" s="31" t="str">
        <f>IF(F261&gt;Data!$K$8,"National Record","-")</f>
        <v>-</v>
      </c>
      <c r="J261" s="31" t="str">
        <f>IF(F261&gt;Data!$M$8,"World Record","-")</f>
        <v>-</v>
      </c>
    </row>
    <row r="262" spans="1:10" ht="16.5" thickBot="1">
      <c r="A262" s="55">
        <v>259</v>
      </c>
      <c r="B262" s="179">
        <v>102</v>
      </c>
      <c r="C262" s="180">
        <v>289</v>
      </c>
      <c r="D262" s="202" t="s">
        <v>284</v>
      </c>
      <c r="E262" s="181">
        <v>0</v>
      </c>
      <c r="F262" s="181">
        <v>0</v>
      </c>
      <c r="G262" s="181">
        <v>0</v>
      </c>
      <c r="H262" s="181">
        <v>0</v>
      </c>
      <c r="I262" s="31" t="str">
        <f>IF(F262&gt;Data!$K$8,"National Record","-")</f>
        <v>-</v>
      </c>
      <c r="J262" s="31" t="str">
        <f>IF(F262&gt;Data!$M$8,"World Record","-")</f>
        <v>-</v>
      </c>
    </row>
    <row r="263" spans="1:10" ht="16.5" thickBot="1">
      <c r="A263" s="55">
        <v>260</v>
      </c>
      <c r="B263" s="182">
        <v>102</v>
      </c>
      <c r="C263" s="183">
        <v>77</v>
      </c>
      <c r="D263" s="212" t="s">
        <v>456</v>
      </c>
      <c r="E263" s="184">
        <v>0</v>
      </c>
      <c r="F263" s="184">
        <v>0</v>
      </c>
      <c r="G263" s="184">
        <v>0</v>
      </c>
      <c r="H263" s="184">
        <v>294</v>
      </c>
      <c r="I263" s="31" t="str">
        <f>IF(F263&gt;Data!$K$8,"National Record","-")</f>
        <v>-</v>
      </c>
      <c r="J263" s="31" t="str">
        <f>IF(F263&gt;Data!$M$8,"World Record","-")</f>
        <v>-</v>
      </c>
    </row>
    <row r="264" spans="1:10" ht="16.5" thickBot="1">
      <c r="A264" s="55">
        <v>261</v>
      </c>
      <c r="B264" s="179">
        <v>102</v>
      </c>
      <c r="C264" s="180">
        <v>174</v>
      </c>
      <c r="D264" s="202" t="s">
        <v>462</v>
      </c>
      <c r="E264" s="181">
        <v>0</v>
      </c>
      <c r="F264" s="181">
        <v>0</v>
      </c>
      <c r="G264" s="181">
        <v>0</v>
      </c>
      <c r="H264" s="181">
        <v>105</v>
      </c>
      <c r="I264" s="31" t="str">
        <f>IF(F264&gt;Data!$K$8,"National Record","-")</f>
        <v>-</v>
      </c>
      <c r="J264" s="31" t="str">
        <f>IF(F264&gt;Data!$M$8,"World Record","-")</f>
        <v>-</v>
      </c>
    </row>
    <row r="265" spans="1:10" ht="16.5" thickBot="1">
      <c r="A265" s="55">
        <v>262</v>
      </c>
      <c r="B265" s="182">
        <v>102</v>
      </c>
      <c r="C265" s="183">
        <v>289</v>
      </c>
      <c r="D265" s="212" t="s">
        <v>342</v>
      </c>
      <c r="E265" s="184">
        <v>0</v>
      </c>
      <c r="F265" s="184">
        <v>0</v>
      </c>
      <c r="G265" s="184">
        <v>0</v>
      </c>
      <c r="H265" s="184">
        <v>0</v>
      </c>
      <c r="I265" s="31" t="str">
        <f>IF(F265&gt;Data!$K$8,"National Record","-")</f>
        <v>-</v>
      </c>
      <c r="J265" s="31" t="str">
        <f>IF(F265&gt;Data!$M$8,"World Record","-")</f>
        <v>-</v>
      </c>
    </row>
    <row r="266" spans="1:10" ht="16.5" thickBot="1">
      <c r="A266" s="55">
        <v>263</v>
      </c>
      <c r="B266" s="179">
        <v>102</v>
      </c>
      <c r="C266" s="180">
        <v>8</v>
      </c>
      <c r="D266" s="202" t="s">
        <v>377</v>
      </c>
      <c r="E266" s="181">
        <v>0</v>
      </c>
      <c r="F266" s="181">
        <v>0</v>
      </c>
      <c r="G266" s="181">
        <v>0</v>
      </c>
      <c r="H266" s="181">
        <v>2130</v>
      </c>
      <c r="I266" s="31" t="str">
        <f>IF(F266&gt;Data!$K$8,"National Record","-")</f>
        <v>-</v>
      </c>
      <c r="J266" s="31" t="str">
        <f>IF(F266&gt;Data!$M$8,"World Record","-")</f>
        <v>-</v>
      </c>
    </row>
    <row r="267" spans="1:10" ht="16.5" thickBot="1">
      <c r="A267" s="55">
        <v>264</v>
      </c>
      <c r="B267" s="182">
        <v>102</v>
      </c>
      <c r="C267" s="183">
        <v>289</v>
      </c>
      <c r="D267" s="212" t="s">
        <v>470</v>
      </c>
      <c r="E267" s="184">
        <v>0</v>
      </c>
      <c r="F267" s="184">
        <v>0</v>
      </c>
      <c r="G267" s="184">
        <v>0</v>
      </c>
      <c r="H267" s="184">
        <v>0</v>
      </c>
      <c r="I267" s="31" t="str">
        <f>IF(F267&gt;Data!$K$8,"National Record","-")</f>
        <v>-</v>
      </c>
      <c r="J267" s="31" t="str">
        <f>IF(F267&gt;Data!$M$8,"World Record","-")</f>
        <v>-</v>
      </c>
    </row>
    <row r="268" spans="1:10" ht="16.5" thickBot="1">
      <c r="A268" s="55">
        <v>265</v>
      </c>
      <c r="B268" s="179">
        <v>102</v>
      </c>
      <c r="C268" s="180">
        <v>117</v>
      </c>
      <c r="D268" s="202" t="s">
        <v>318</v>
      </c>
      <c r="E268" s="181">
        <v>0</v>
      </c>
      <c r="F268" s="181">
        <v>0</v>
      </c>
      <c r="G268" s="181">
        <v>0</v>
      </c>
      <c r="H268" s="181">
        <v>185</v>
      </c>
      <c r="I268" s="31" t="str">
        <f>IF(F268&gt;Data!$K$8,"National Record","-")</f>
        <v>-</v>
      </c>
      <c r="J268" s="31" t="str">
        <f>IF(F268&gt;Data!$M$8,"World Record","-")</f>
        <v>-</v>
      </c>
    </row>
    <row r="269" spans="1:10" ht="16.5" thickBot="1">
      <c r="A269" s="55">
        <v>266</v>
      </c>
      <c r="B269" s="182">
        <v>102</v>
      </c>
      <c r="C269" s="183">
        <v>250</v>
      </c>
      <c r="D269" s="212" t="s">
        <v>475</v>
      </c>
      <c r="E269" s="184">
        <v>0</v>
      </c>
      <c r="F269" s="184">
        <v>0</v>
      </c>
      <c r="G269" s="184">
        <v>0</v>
      </c>
      <c r="H269" s="184">
        <v>27</v>
      </c>
      <c r="I269" s="31" t="str">
        <f>IF(F269&gt;Data!$K$8,"National Record","-")</f>
        <v>-</v>
      </c>
      <c r="J269" s="31" t="str">
        <f>IF(F269&gt;Data!$M$8,"World Record","-")</f>
        <v>-</v>
      </c>
    </row>
    <row r="270" spans="1:10" ht="16.5" thickBot="1">
      <c r="A270" s="55">
        <v>267</v>
      </c>
      <c r="B270" s="179">
        <v>102</v>
      </c>
      <c r="C270" s="180">
        <v>203</v>
      </c>
      <c r="D270" s="202" t="s">
        <v>252</v>
      </c>
      <c r="E270" s="181">
        <v>0</v>
      </c>
      <c r="F270" s="181">
        <v>0</v>
      </c>
      <c r="G270" s="181">
        <v>0</v>
      </c>
      <c r="H270" s="181">
        <v>68</v>
      </c>
      <c r="I270" s="31" t="str">
        <f>IF(F270&gt;Data!$K$8,"National Record","-")</f>
        <v>-</v>
      </c>
      <c r="J270" s="31" t="str">
        <f>IF(F270&gt;Data!$M$8,"World Record","-")</f>
        <v>-</v>
      </c>
    </row>
    <row r="271" spans="1:10" ht="16.5" thickBot="1">
      <c r="A271" s="55">
        <v>268</v>
      </c>
      <c r="B271" s="182">
        <v>102</v>
      </c>
      <c r="C271" s="183">
        <v>190</v>
      </c>
      <c r="D271" s="212" t="s">
        <v>445</v>
      </c>
      <c r="E271" s="184">
        <v>0</v>
      </c>
      <c r="F271" s="184">
        <v>0</v>
      </c>
      <c r="G271" s="184">
        <v>0</v>
      </c>
      <c r="H271" s="184">
        <v>82</v>
      </c>
      <c r="I271" s="31" t="str">
        <f>IF(F271&gt;Data!$K$8,"National Record","-")</f>
        <v>-</v>
      </c>
      <c r="J271" s="31" t="str">
        <f>IF(F271&gt;Data!$M$8,"World Record","-")</f>
        <v>-</v>
      </c>
    </row>
    <row r="272" spans="1:10" ht="16.5" thickBot="1">
      <c r="A272" s="55">
        <v>269</v>
      </c>
      <c r="B272" s="179">
        <v>102</v>
      </c>
      <c r="C272" s="180">
        <v>179</v>
      </c>
      <c r="D272" s="202" t="s">
        <v>443</v>
      </c>
      <c r="E272" s="181">
        <v>0</v>
      </c>
      <c r="F272" s="181">
        <v>0</v>
      </c>
      <c r="G272" s="181">
        <v>0</v>
      </c>
      <c r="H272" s="181">
        <v>98</v>
      </c>
      <c r="I272" s="31" t="str">
        <f>IF(F272&gt;Data!$K$8,"National Record","-")</f>
        <v>-</v>
      </c>
      <c r="J272" s="31" t="str">
        <f>IF(F272&gt;Data!$M$8,"World Record","-")</f>
        <v>-</v>
      </c>
    </row>
    <row r="273" spans="1:10" ht="16.5" thickBot="1">
      <c r="A273" s="55">
        <v>270</v>
      </c>
      <c r="B273" s="182">
        <v>102</v>
      </c>
      <c r="C273" s="183">
        <v>181</v>
      </c>
      <c r="D273" s="212" t="s">
        <v>334</v>
      </c>
      <c r="E273" s="184">
        <v>0</v>
      </c>
      <c r="F273" s="184">
        <v>0</v>
      </c>
      <c r="G273" s="184">
        <v>0</v>
      </c>
      <c r="H273" s="184">
        <v>93</v>
      </c>
      <c r="I273" s="31" t="str">
        <f>IF(F273&gt;Data!$K$8,"National Record","-")</f>
        <v>-</v>
      </c>
      <c r="J273" s="31" t="str">
        <f>IF(F273&gt;Data!$M$8,"World Record","-")</f>
        <v>-</v>
      </c>
    </row>
    <row r="274" spans="1:10" ht="16.5" thickBot="1">
      <c r="A274" s="55">
        <v>271</v>
      </c>
      <c r="B274" s="179">
        <v>102</v>
      </c>
      <c r="C274" s="180">
        <v>289</v>
      </c>
      <c r="D274" s="202" t="s">
        <v>313</v>
      </c>
      <c r="E274" s="181">
        <v>0</v>
      </c>
      <c r="F274" s="181">
        <v>0</v>
      </c>
      <c r="G274" s="181">
        <v>0</v>
      </c>
      <c r="H274" s="181">
        <v>0</v>
      </c>
      <c r="I274" s="31" t="str">
        <f>IF(F274&gt;Data!$K$8,"National Record","-")</f>
        <v>-</v>
      </c>
      <c r="J274" s="31" t="str">
        <f>IF(F274&gt;Data!$M$8,"World Record","-")</f>
        <v>-</v>
      </c>
    </row>
    <row r="275" spans="1:10" ht="16.5" thickBot="1">
      <c r="A275" s="55">
        <v>272</v>
      </c>
      <c r="B275" s="182">
        <v>102</v>
      </c>
      <c r="C275" s="183">
        <v>147</v>
      </c>
      <c r="D275" s="212" t="s">
        <v>504</v>
      </c>
      <c r="E275" s="184">
        <v>0</v>
      </c>
      <c r="F275" s="184">
        <v>0</v>
      </c>
      <c r="G275" s="184">
        <v>0</v>
      </c>
      <c r="H275" s="184">
        <v>145</v>
      </c>
      <c r="I275" s="31" t="str">
        <f>IF(F275&gt;Data!$K$8,"National Record","-")</f>
        <v>-</v>
      </c>
      <c r="J275" s="31" t="str">
        <f>IF(F275&gt;Data!$M$8,"World Record","-")</f>
        <v>-</v>
      </c>
    </row>
    <row r="276" spans="1:10" ht="16.5" thickBot="1">
      <c r="A276" s="55">
        <v>273</v>
      </c>
      <c r="B276" s="179">
        <v>102</v>
      </c>
      <c r="C276" s="180">
        <v>272</v>
      </c>
      <c r="D276" s="202" t="s">
        <v>441</v>
      </c>
      <c r="E276" s="181">
        <v>0</v>
      </c>
      <c r="F276" s="181">
        <v>0</v>
      </c>
      <c r="G276" s="181">
        <v>0</v>
      </c>
      <c r="H276" s="181">
        <v>18</v>
      </c>
      <c r="I276" s="31" t="str">
        <f>IF(F276&gt;Data!$K$8,"National Record","-")</f>
        <v>-</v>
      </c>
      <c r="J276" s="31" t="str">
        <f>IF(F276&gt;Data!$M$8,"World Record","-")</f>
        <v>-</v>
      </c>
    </row>
    <row r="277" spans="1:10" ht="16.5" thickBot="1">
      <c r="A277" s="55">
        <v>274</v>
      </c>
      <c r="B277" s="182">
        <v>102</v>
      </c>
      <c r="C277" s="183">
        <v>188</v>
      </c>
      <c r="D277" s="212" t="s">
        <v>243</v>
      </c>
      <c r="E277" s="184">
        <v>0</v>
      </c>
      <c r="F277" s="184">
        <v>0</v>
      </c>
      <c r="G277" s="184">
        <v>0</v>
      </c>
      <c r="H277" s="184">
        <v>87</v>
      </c>
      <c r="I277" s="31" t="str">
        <f>IF(F277&gt;Data!$K$8,"National Record","-")</f>
        <v>-</v>
      </c>
      <c r="J277" s="31" t="str">
        <f>IF(F277&gt;Data!$M$8,"World Record","-")</f>
        <v>-</v>
      </c>
    </row>
    <row r="278" spans="1:10" ht="16.5" thickBot="1">
      <c r="A278" s="55">
        <v>275</v>
      </c>
      <c r="B278" s="179">
        <v>102</v>
      </c>
      <c r="C278" s="180">
        <v>231</v>
      </c>
      <c r="D278" s="202" t="s">
        <v>307</v>
      </c>
      <c r="E278" s="181">
        <v>0</v>
      </c>
      <c r="F278" s="181">
        <v>0</v>
      </c>
      <c r="G278" s="181">
        <v>0</v>
      </c>
      <c r="H278" s="181">
        <v>41</v>
      </c>
      <c r="I278" s="31" t="str">
        <f>IF(F278&gt;Data!$K$8,"National Record","-")</f>
        <v>-</v>
      </c>
      <c r="J278" s="31" t="str">
        <f>IF(F278&gt;Data!$M$8,"World Record","-")</f>
        <v>-</v>
      </c>
    </row>
    <row r="279" spans="1:10" ht="16.5" thickBot="1">
      <c r="A279" s="55">
        <v>276</v>
      </c>
      <c r="B279" s="182">
        <v>102</v>
      </c>
      <c r="C279" s="183">
        <v>74</v>
      </c>
      <c r="D279" s="212" t="s">
        <v>375</v>
      </c>
      <c r="E279" s="184">
        <v>0</v>
      </c>
      <c r="F279" s="184">
        <v>0</v>
      </c>
      <c r="G279" s="184">
        <v>0</v>
      </c>
      <c r="H279" s="184">
        <v>304</v>
      </c>
      <c r="I279" s="31" t="str">
        <f>IF(F279&gt;Data!$K$8,"National Record","-")</f>
        <v>-</v>
      </c>
      <c r="J279" s="31" t="str">
        <f>IF(F279&gt;Data!$M$8,"World Record","-")</f>
        <v>-</v>
      </c>
    </row>
    <row r="280" spans="1:10" ht="16.5" thickBot="1">
      <c r="A280" s="55">
        <v>277</v>
      </c>
      <c r="B280" s="179">
        <v>102</v>
      </c>
      <c r="C280" s="180">
        <v>206</v>
      </c>
      <c r="D280" s="202" t="s">
        <v>455</v>
      </c>
      <c r="E280" s="181">
        <v>0</v>
      </c>
      <c r="F280" s="181">
        <v>0</v>
      </c>
      <c r="G280" s="181">
        <v>0</v>
      </c>
      <c r="H280" s="181">
        <v>66</v>
      </c>
      <c r="I280" s="31" t="str">
        <f>IF(F280&gt;Data!$K$8,"National Record","-")</f>
        <v>-</v>
      </c>
      <c r="J280" s="31" t="str">
        <f>IF(F280&gt;Data!$M$8,"World Record","-")</f>
        <v>-</v>
      </c>
    </row>
    <row r="281" spans="1:10" ht="16.5" thickBot="1">
      <c r="A281" s="55">
        <v>278</v>
      </c>
      <c r="B281" s="182">
        <v>102</v>
      </c>
      <c r="C281" s="183">
        <v>289</v>
      </c>
      <c r="D281" s="212" t="s">
        <v>298</v>
      </c>
      <c r="E281" s="184">
        <v>0</v>
      </c>
      <c r="F281" s="184">
        <v>0</v>
      </c>
      <c r="G281" s="184">
        <v>0</v>
      </c>
      <c r="H281" s="184">
        <v>0</v>
      </c>
      <c r="I281" s="31" t="str">
        <f>IF(F281&gt;Data!$K$8,"National Record","-")</f>
        <v>-</v>
      </c>
      <c r="J281" s="31" t="str">
        <f>IF(F281&gt;Data!$M$8,"World Record","-")</f>
        <v>-</v>
      </c>
    </row>
    <row r="282" spans="1:10" ht="16.5" thickBot="1">
      <c r="A282" s="55">
        <v>279</v>
      </c>
      <c r="B282" s="179">
        <v>102</v>
      </c>
      <c r="C282" s="180">
        <v>289</v>
      </c>
      <c r="D282" s="202" t="s">
        <v>176</v>
      </c>
      <c r="E282" s="181">
        <v>0</v>
      </c>
      <c r="F282" s="181">
        <v>0</v>
      </c>
      <c r="G282" s="181">
        <v>0</v>
      </c>
      <c r="H282" s="181">
        <v>0</v>
      </c>
      <c r="I282" s="31" t="str">
        <f>IF(F282&gt;Data!$K$8,"National Record","-")</f>
        <v>-</v>
      </c>
      <c r="J282" s="31" t="str">
        <f>IF(F282&gt;Data!$M$8,"World Record","-")</f>
        <v>-</v>
      </c>
    </row>
    <row r="283" spans="1:10" ht="16.5" thickBot="1">
      <c r="A283" s="55">
        <v>280</v>
      </c>
      <c r="B283" s="182">
        <v>102</v>
      </c>
      <c r="C283" s="183">
        <v>124</v>
      </c>
      <c r="D283" s="212" t="s">
        <v>327</v>
      </c>
      <c r="E283" s="184">
        <v>0</v>
      </c>
      <c r="F283" s="184">
        <v>0</v>
      </c>
      <c r="G283" s="184">
        <v>0</v>
      </c>
      <c r="H283" s="184">
        <v>180</v>
      </c>
      <c r="I283" s="31" t="str">
        <f>IF(F283&gt;Data!$K$8,"National Record","-")</f>
        <v>-</v>
      </c>
      <c r="J283" s="31" t="str">
        <f>IF(F283&gt;Data!$M$8,"World Record","-")</f>
        <v>-</v>
      </c>
    </row>
    <row r="284" spans="1:10" ht="16.5" thickBot="1">
      <c r="A284" s="55">
        <v>281</v>
      </c>
      <c r="B284" s="179">
        <v>102</v>
      </c>
      <c r="C284" s="180">
        <v>275</v>
      </c>
      <c r="D284" s="202" t="s">
        <v>423</v>
      </c>
      <c r="E284" s="181">
        <v>0</v>
      </c>
      <c r="F284" s="181">
        <v>0</v>
      </c>
      <c r="G284" s="181">
        <v>0</v>
      </c>
      <c r="H284" s="181">
        <v>11</v>
      </c>
      <c r="I284" s="31" t="str">
        <f>IF(F284&gt;Data!$K$8,"National Record","-")</f>
        <v>-</v>
      </c>
      <c r="J284" s="31" t="str">
        <f>IF(F284&gt;Data!$M$8,"World Record","-")</f>
        <v>-</v>
      </c>
    </row>
    <row r="285" spans="1:10" ht="16.5" thickBot="1">
      <c r="A285" s="55">
        <v>282</v>
      </c>
      <c r="B285" s="182">
        <v>102</v>
      </c>
      <c r="C285" s="183">
        <v>76</v>
      </c>
      <c r="D285" s="212" t="s">
        <v>406</v>
      </c>
      <c r="E285" s="184">
        <v>0</v>
      </c>
      <c r="F285" s="184">
        <v>0</v>
      </c>
      <c r="G285" s="184">
        <v>0</v>
      </c>
      <c r="H285" s="184">
        <v>296</v>
      </c>
      <c r="I285" s="31" t="str">
        <f>IF(F285&gt;Data!$K$8,"National Record","-")</f>
        <v>-</v>
      </c>
      <c r="J285" s="31" t="str">
        <f>IF(F285&gt;Data!$M$8,"World Record","-")</f>
        <v>-</v>
      </c>
    </row>
    <row r="286" spans="1:10" ht="16.5" thickBot="1">
      <c r="A286" s="55">
        <v>283</v>
      </c>
      <c r="B286" s="179">
        <v>102</v>
      </c>
      <c r="C286" s="180">
        <v>183</v>
      </c>
      <c r="D286" s="202" t="s">
        <v>255</v>
      </c>
      <c r="E286" s="181">
        <v>0</v>
      </c>
      <c r="F286" s="181">
        <v>0</v>
      </c>
      <c r="G286" s="181">
        <v>0</v>
      </c>
      <c r="H286" s="181">
        <v>92</v>
      </c>
      <c r="I286" s="31" t="str">
        <f>IF(F286&gt;Data!$K$8,"National Record","-")</f>
        <v>-</v>
      </c>
      <c r="J286" s="31" t="str">
        <f>IF(F286&gt;Data!$M$8,"World Record","-")</f>
        <v>-</v>
      </c>
    </row>
    <row r="287" spans="1:10" ht="16.5" thickBot="1">
      <c r="A287" s="55">
        <v>284</v>
      </c>
      <c r="B287" s="182">
        <v>102</v>
      </c>
      <c r="C287" s="183">
        <v>245</v>
      </c>
      <c r="D287" s="212" t="s">
        <v>182</v>
      </c>
      <c r="E287" s="184">
        <v>0</v>
      </c>
      <c r="F287" s="184">
        <v>0</v>
      </c>
      <c r="G287" s="184">
        <v>0</v>
      </c>
      <c r="H287" s="184">
        <v>31</v>
      </c>
      <c r="I287" s="31" t="str">
        <f>IF(F287&gt;Data!$K$8,"National Record","-")</f>
        <v>-</v>
      </c>
      <c r="J287" s="31" t="str">
        <f>IF(F287&gt;Data!$M$8,"World Record","-")</f>
        <v>-</v>
      </c>
    </row>
    <row r="288" spans="1:10" ht="16.5" thickBot="1">
      <c r="A288" s="55">
        <v>285</v>
      </c>
      <c r="B288" s="179">
        <v>102</v>
      </c>
      <c r="C288" s="180">
        <v>118</v>
      </c>
      <c r="D288" s="202" t="s">
        <v>197</v>
      </c>
      <c r="E288" s="181">
        <v>0</v>
      </c>
      <c r="F288" s="181">
        <v>0</v>
      </c>
      <c r="G288" s="181">
        <v>0</v>
      </c>
      <c r="H288" s="181">
        <v>184</v>
      </c>
      <c r="I288" s="31" t="str">
        <f>IF(F288&gt;Data!$K$8,"National Record","-")</f>
        <v>-</v>
      </c>
      <c r="J288" s="31" t="str">
        <f>IF(F288&gt;Data!$M$8,"World Record","-")</f>
        <v>-</v>
      </c>
    </row>
    <row r="289" spans="1:10" ht="16.5" thickBot="1">
      <c r="A289" s="55">
        <v>286</v>
      </c>
      <c r="B289" s="182">
        <v>102</v>
      </c>
      <c r="C289" s="183">
        <v>289</v>
      </c>
      <c r="D289" s="212" t="s">
        <v>262</v>
      </c>
      <c r="E289" s="184">
        <v>0</v>
      </c>
      <c r="F289" s="184">
        <v>0</v>
      </c>
      <c r="G289" s="184">
        <v>0</v>
      </c>
      <c r="H289" s="184">
        <v>0</v>
      </c>
      <c r="I289" s="31" t="str">
        <f>IF(F289&gt;Data!$K$8,"National Record","-")</f>
        <v>-</v>
      </c>
      <c r="J289" s="31" t="str">
        <f>IF(F289&gt;Data!$M$8,"World Record","-")</f>
        <v>-</v>
      </c>
    </row>
    <row r="290" spans="1:10" ht="16.5" thickBot="1">
      <c r="A290" s="55">
        <v>287</v>
      </c>
      <c r="B290" s="179">
        <v>102</v>
      </c>
      <c r="C290" s="180">
        <v>237</v>
      </c>
      <c r="D290" s="202" t="s">
        <v>166</v>
      </c>
      <c r="E290" s="181">
        <v>0</v>
      </c>
      <c r="F290" s="181">
        <v>0</v>
      </c>
      <c r="G290" s="181">
        <v>0</v>
      </c>
      <c r="H290" s="181">
        <v>35</v>
      </c>
      <c r="I290" s="31" t="str">
        <f>IF(F290&gt;Data!$K$8,"National Record","-")</f>
        <v>-</v>
      </c>
      <c r="J290" s="31" t="str">
        <f>IF(F290&gt;Data!$M$8,"World Record","-")</f>
        <v>-</v>
      </c>
    </row>
    <row r="291" spans="1:10" ht="16.5" thickBot="1">
      <c r="A291" s="55">
        <v>288</v>
      </c>
      <c r="B291" s="182">
        <v>102</v>
      </c>
      <c r="C291" s="183">
        <v>289</v>
      </c>
      <c r="D291" s="212" t="s">
        <v>265</v>
      </c>
      <c r="E291" s="184">
        <v>0</v>
      </c>
      <c r="F291" s="184">
        <v>0</v>
      </c>
      <c r="G291" s="184">
        <v>0</v>
      </c>
      <c r="H291" s="184">
        <v>0</v>
      </c>
      <c r="I291" s="31" t="str">
        <f>IF(F291&gt;Data!$K$8,"National Record","-")</f>
        <v>-</v>
      </c>
      <c r="J291" s="31" t="str">
        <f>IF(F291&gt;Data!$M$8,"World Record","-")</f>
        <v>-</v>
      </c>
    </row>
    <row r="292" spans="1:10" ht="16.5" thickBot="1">
      <c r="A292" s="55">
        <v>289</v>
      </c>
      <c r="B292" s="179">
        <v>102</v>
      </c>
      <c r="C292" s="180">
        <v>169</v>
      </c>
      <c r="D292" s="202" t="s">
        <v>429</v>
      </c>
      <c r="E292" s="181">
        <v>0</v>
      </c>
      <c r="F292" s="181">
        <v>0</v>
      </c>
      <c r="G292" s="181">
        <v>0</v>
      </c>
      <c r="H292" s="181">
        <v>116</v>
      </c>
      <c r="I292" s="31" t="str">
        <f>IF(F292&gt;Data!$K$8,"National Record","-")</f>
        <v>-</v>
      </c>
      <c r="J292" s="31" t="str">
        <f>IF(F292&gt;Data!$M$8,"World Record","-")</f>
        <v>-</v>
      </c>
    </row>
    <row r="293" spans="1:10" ht="16.5" thickBot="1">
      <c r="A293" s="55">
        <v>290</v>
      </c>
      <c r="B293" s="182">
        <v>102</v>
      </c>
      <c r="C293" s="183">
        <v>289</v>
      </c>
      <c r="D293" s="212" t="s">
        <v>221</v>
      </c>
      <c r="E293" s="184">
        <v>0</v>
      </c>
      <c r="F293" s="184">
        <v>0</v>
      </c>
      <c r="G293" s="184">
        <v>0</v>
      </c>
      <c r="H293" s="184">
        <v>0</v>
      </c>
      <c r="I293" s="31" t="str">
        <f>IF(F293&gt;Data!$K$8,"National Record","-")</f>
        <v>-</v>
      </c>
      <c r="J293" s="31" t="str">
        <f>IF(F293&gt;Data!$M$8,"World Record","-")</f>
        <v>-</v>
      </c>
    </row>
    <row r="294" spans="1:10" ht="16.5" thickBot="1">
      <c r="A294" s="55">
        <v>291</v>
      </c>
      <c r="B294" s="179">
        <v>102</v>
      </c>
      <c r="C294" s="180">
        <v>60</v>
      </c>
      <c r="D294" s="202" t="s">
        <v>330</v>
      </c>
      <c r="E294" s="181">
        <v>0</v>
      </c>
      <c r="F294" s="181">
        <v>0</v>
      </c>
      <c r="G294" s="181">
        <v>0</v>
      </c>
      <c r="H294" s="181">
        <v>383</v>
      </c>
      <c r="I294" s="31" t="str">
        <f>IF(F294&gt;Data!$K$8,"National Record","-")</f>
        <v>-</v>
      </c>
      <c r="J294" s="31" t="str">
        <f>IF(F294&gt;Data!$M$8,"World Record","-")</f>
        <v>-</v>
      </c>
    </row>
    <row r="295" spans="1:10" ht="16.5" thickBot="1">
      <c r="A295" s="55">
        <v>292</v>
      </c>
      <c r="B295" s="182">
        <v>102</v>
      </c>
      <c r="C295" s="183">
        <v>160</v>
      </c>
      <c r="D295" s="212" t="s">
        <v>220</v>
      </c>
      <c r="E295" s="184">
        <v>0</v>
      </c>
      <c r="F295" s="184">
        <v>0</v>
      </c>
      <c r="G295" s="184">
        <v>0</v>
      </c>
      <c r="H295" s="184">
        <v>128</v>
      </c>
      <c r="I295" s="31" t="str">
        <f>IF(F295&gt;Data!$K$8,"National Record","-")</f>
        <v>-</v>
      </c>
      <c r="J295" s="31" t="str">
        <f>IF(F295&gt;Data!$M$8,"World Record","-")</f>
        <v>-</v>
      </c>
    </row>
    <row r="296" spans="1:10" ht="16.5" thickBot="1">
      <c r="A296" s="55">
        <v>293</v>
      </c>
      <c r="B296" s="179">
        <v>102</v>
      </c>
      <c r="C296" s="180">
        <v>166</v>
      </c>
      <c r="D296" s="202" t="s">
        <v>171</v>
      </c>
      <c r="E296" s="181">
        <v>0</v>
      </c>
      <c r="F296" s="181">
        <v>0</v>
      </c>
      <c r="G296" s="181">
        <v>0</v>
      </c>
      <c r="H296" s="181">
        <v>120</v>
      </c>
      <c r="I296" s="31" t="str">
        <f>IF(F296&gt;Data!$K$8,"National Record","-")</f>
        <v>-</v>
      </c>
      <c r="J296" s="31" t="str">
        <f>IF(F296&gt;Data!$M$8,"World Record","-")</f>
        <v>-</v>
      </c>
    </row>
    <row r="297" spans="1:10" ht="16.5" thickBot="1">
      <c r="A297" s="55">
        <v>294</v>
      </c>
      <c r="B297" s="182">
        <v>102</v>
      </c>
      <c r="C297" s="183">
        <v>193</v>
      </c>
      <c r="D297" s="212" t="s">
        <v>471</v>
      </c>
      <c r="E297" s="184">
        <v>0</v>
      </c>
      <c r="F297" s="184">
        <v>0</v>
      </c>
      <c r="G297" s="184">
        <v>0</v>
      </c>
      <c r="H297" s="184">
        <v>81</v>
      </c>
      <c r="I297" s="31" t="str">
        <f>IF(F297&gt;Data!$K$8,"National Record","-")</f>
        <v>-</v>
      </c>
      <c r="J297" s="31" t="str">
        <f>IF(F297&gt;Data!$M$8,"World Record","-")</f>
        <v>-</v>
      </c>
    </row>
    <row r="298" spans="1:10" ht="16.5" thickBot="1">
      <c r="A298" s="55">
        <v>295</v>
      </c>
      <c r="B298" s="179">
        <v>102</v>
      </c>
      <c r="C298" s="180">
        <v>104</v>
      </c>
      <c r="D298" s="202" t="s">
        <v>414</v>
      </c>
      <c r="E298" s="181">
        <v>0</v>
      </c>
      <c r="F298" s="181">
        <v>0</v>
      </c>
      <c r="G298" s="181">
        <v>0</v>
      </c>
      <c r="H298" s="181">
        <v>227</v>
      </c>
      <c r="I298" s="31" t="str">
        <f>IF(F298&gt;Data!$K$8,"National Record","-")</f>
        <v>-</v>
      </c>
      <c r="J298" s="31" t="str">
        <f>IF(F298&gt;Data!$M$8,"World Record","-")</f>
        <v>-</v>
      </c>
    </row>
    <row r="299" spans="1:10" ht="16.5" thickBot="1">
      <c r="A299" s="55">
        <v>296</v>
      </c>
      <c r="B299" s="182">
        <v>102</v>
      </c>
      <c r="C299" s="183">
        <v>153</v>
      </c>
      <c r="D299" s="212" t="s">
        <v>230</v>
      </c>
      <c r="E299" s="184">
        <v>0</v>
      </c>
      <c r="F299" s="184">
        <v>0</v>
      </c>
      <c r="G299" s="184">
        <v>0</v>
      </c>
      <c r="H299" s="184">
        <v>139</v>
      </c>
      <c r="I299" s="31" t="str">
        <f>IF(F299&gt;Data!$K$8,"National Record","-")</f>
        <v>-</v>
      </c>
      <c r="J299" s="31" t="str">
        <f>IF(F299&gt;Data!$M$8,"World Record","-")</f>
        <v>-</v>
      </c>
    </row>
    <row r="300" spans="1:10" ht="16.5" thickBot="1">
      <c r="A300" s="55">
        <v>297</v>
      </c>
      <c r="B300" s="179">
        <v>102</v>
      </c>
      <c r="C300" s="180">
        <v>210</v>
      </c>
      <c r="D300" s="202" t="s">
        <v>198</v>
      </c>
      <c r="E300" s="181">
        <v>0</v>
      </c>
      <c r="F300" s="181">
        <v>0</v>
      </c>
      <c r="G300" s="181">
        <v>0</v>
      </c>
      <c r="H300" s="181">
        <v>61</v>
      </c>
      <c r="I300" s="31" t="str">
        <f>IF(F300&gt;Data!$K$8,"National Record","-")</f>
        <v>-</v>
      </c>
      <c r="J300" s="31" t="str">
        <f>IF(F300&gt;Data!$M$8,"World Record","-")</f>
        <v>-</v>
      </c>
    </row>
    <row r="301" spans="1:10" ht="16.5" thickBot="1">
      <c r="A301" s="55">
        <v>298</v>
      </c>
      <c r="B301" s="182">
        <v>102</v>
      </c>
      <c r="C301" s="183">
        <v>275</v>
      </c>
      <c r="D301" s="212" t="s">
        <v>487</v>
      </c>
      <c r="E301" s="184">
        <v>0</v>
      </c>
      <c r="F301" s="184">
        <v>0</v>
      </c>
      <c r="G301" s="184">
        <v>0</v>
      </c>
      <c r="H301" s="184">
        <v>11</v>
      </c>
      <c r="I301" s="31" t="str">
        <f>IF(F301&gt;Data!$K$8,"National Record","-")</f>
        <v>-</v>
      </c>
      <c r="J301" s="31" t="str">
        <f>IF(F301&gt;Data!$M$8,"World Record","-")</f>
        <v>-</v>
      </c>
    </row>
    <row r="302" spans="1:10" ht="16.5" thickBot="1">
      <c r="A302" s="55">
        <v>299</v>
      </c>
      <c r="B302" s="179">
        <v>102</v>
      </c>
      <c r="C302" s="180">
        <v>239</v>
      </c>
      <c r="D302" s="202" t="s">
        <v>431</v>
      </c>
      <c r="E302" s="181">
        <v>0</v>
      </c>
      <c r="F302" s="181">
        <v>0</v>
      </c>
      <c r="G302" s="181">
        <v>0</v>
      </c>
      <c r="H302" s="181">
        <v>32</v>
      </c>
      <c r="I302" s="31" t="str">
        <f>IF(F302&gt;Data!$K$8,"National Record","-")</f>
        <v>-</v>
      </c>
      <c r="J302" s="31" t="str">
        <f>IF(F302&gt;Data!$M$8,"World Record","-")</f>
        <v>-</v>
      </c>
    </row>
    <row r="303" spans="1:10" ht="16.5" thickBot="1">
      <c r="A303" s="55">
        <v>300</v>
      </c>
      <c r="B303" s="182">
        <v>102</v>
      </c>
      <c r="C303" s="183">
        <v>206</v>
      </c>
      <c r="D303" s="212" t="s">
        <v>165</v>
      </c>
      <c r="E303" s="184">
        <v>0</v>
      </c>
      <c r="F303" s="184">
        <v>0</v>
      </c>
      <c r="G303" s="184">
        <v>0</v>
      </c>
      <c r="H303" s="184">
        <v>66</v>
      </c>
      <c r="I303" s="31" t="str">
        <f>IF(F303&gt;Data!$K$8,"National Record","-")</f>
        <v>-</v>
      </c>
      <c r="J303" s="31" t="str">
        <f>IF(F303&gt;Data!$M$8,"World Record","-")</f>
        <v>-</v>
      </c>
    </row>
    <row r="304" spans="1:10" ht="16.5" thickBot="1">
      <c r="A304" s="55">
        <v>301</v>
      </c>
      <c r="B304" s="179">
        <v>102</v>
      </c>
      <c r="C304" s="180">
        <v>102</v>
      </c>
      <c r="D304" s="202" t="s">
        <v>416</v>
      </c>
      <c r="E304" s="181">
        <v>0</v>
      </c>
      <c r="F304" s="181">
        <v>0</v>
      </c>
      <c r="G304" s="181">
        <v>0</v>
      </c>
      <c r="H304" s="181">
        <v>231</v>
      </c>
      <c r="I304" s="31" t="str">
        <f>IF(F304&gt;Data!$K$8,"National Record","-")</f>
        <v>-</v>
      </c>
      <c r="J304" s="31" t="str">
        <f>IF(F304&gt;Data!$M$8,"World Record","-")</f>
        <v>-</v>
      </c>
    </row>
    <row r="305" spans="1:10" ht="16.5" thickBot="1">
      <c r="A305" s="55">
        <v>302</v>
      </c>
      <c r="B305" s="182">
        <v>102</v>
      </c>
      <c r="C305" s="183">
        <v>273</v>
      </c>
      <c r="D305" s="212" t="s">
        <v>163</v>
      </c>
      <c r="E305" s="184">
        <v>0</v>
      </c>
      <c r="F305" s="184">
        <v>0</v>
      </c>
      <c r="G305" s="184">
        <v>0</v>
      </c>
      <c r="H305" s="184">
        <v>16</v>
      </c>
      <c r="I305" s="31" t="str">
        <f>IF(F305&gt;Data!$K$8,"National Record","-")</f>
        <v>-</v>
      </c>
      <c r="J305" s="31" t="str">
        <f>IF(F305&gt;Data!$M$8,"World Record","-")</f>
        <v>-</v>
      </c>
    </row>
    <row r="306" spans="1:10" ht="16.5" thickBot="1">
      <c r="A306" s="55">
        <v>303</v>
      </c>
      <c r="B306" s="179">
        <v>102</v>
      </c>
      <c r="C306" s="180">
        <v>175</v>
      </c>
      <c r="D306" s="202" t="s">
        <v>259</v>
      </c>
      <c r="E306" s="181">
        <v>0</v>
      </c>
      <c r="F306" s="181">
        <v>0</v>
      </c>
      <c r="G306" s="181">
        <v>0</v>
      </c>
      <c r="H306" s="181">
        <v>103</v>
      </c>
      <c r="I306" s="31" t="str">
        <f>IF(F306&gt;Data!$K$8,"National Record","-")</f>
        <v>-</v>
      </c>
      <c r="J306" s="31" t="str">
        <f>IF(F306&gt;Data!$M$8,"World Record","-")</f>
        <v>-</v>
      </c>
    </row>
    <row r="307" spans="1:10" ht="16.5" thickBot="1">
      <c r="A307" s="55">
        <v>304</v>
      </c>
      <c r="B307" s="182">
        <v>102</v>
      </c>
      <c r="C307" s="183">
        <v>289</v>
      </c>
      <c r="D307" s="212" t="s">
        <v>486</v>
      </c>
      <c r="E307" s="184">
        <v>0</v>
      </c>
      <c r="F307" s="184">
        <v>0</v>
      </c>
      <c r="G307" s="184">
        <v>0</v>
      </c>
      <c r="H307" s="184">
        <v>0</v>
      </c>
      <c r="I307" s="31" t="str">
        <f>IF(F307&gt;Data!$K$8,"National Record","-")</f>
        <v>-</v>
      </c>
      <c r="J307" s="31" t="str">
        <f>IF(F307&gt;Data!$M$8,"World Record","-")</f>
        <v>-</v>
      </c>
    </row>
    <row r="308" spans="1:10" ht="16.5" thickBot="1">
      <c r="A308" s="55">
        <v>305</v>
      </c>
      <c r="B308" s="179">
        <v>102</v>
      </c>
      <c r="C308" s="180">
        <v>289</v>
      </c>
      <c r="D308" s="202" t="s">
        <v>383</v>
      </c>
      <c r="E308" s="181">
        <v>0</v>
      </c>
      <c r="F308" s="181">
        <v>0</v>
      </c>
      <c r="G308" s="181">
        <v>0</v>
      </c>
      <c r="H308" s="181">
        <v>0</v>
      </c>
      <c r="I308" s="31" t="str">
        <f>IF(F308&gt;Data!$K$8,"National Record","-")</f>
        <v>-</v>
      </c>
      <c r="J308" s="31" t="str">
        <f>IF(F308&gt;Data!$M$8,"World Record","-")</f>
        <v>-</v>
      </c>
    </row>
    <row r="309" spans="1:10" ht="16.5" thickBot="1">
      <c r="A309" s="55">
        <v>306</v>
      </c>
      <c r="B309" s="182">
        <v>102</v>
      </c>
      <c r="C309" s="183">
        <v>197</v>
      </c>
      <c r="D309" s="212" t="s">
        <v>374</v>
      </c>
      <c r="E309" s="184">
        <v>0</v>
      </c>
      <c r="F309" s="184">
        <v>0</v>
      </c>
      <c r="G309" s="184">
        <v>0</v>
      </c>
      <c r="H309" s="184">
        <v>76</v>
      </c>
      <c r="I309" s="31" t="str">
        <f>IF(F309&gt;Data!$K$8,"National Record","-")</f>
        <v>-</v>
      </c>
      <c r="J309" s="31" t="str">
        <f>IF(F309&gt;Data!$M$8,"World Record","-")</f>
        <v>-</v>
      </c>
    </row>
    <row r="310" spans="1:10" ht="16.5" thickBot="1">
      <c r="A310" s="55">
        <v>307</v>
      </c>
      <c r="B310" s="179">
        <v>102</v>
      </c>
      <c r="C310" s="180">
        <v>111</v>
      </c>
      <c r="D310" s="202" t="s">
        <v>206</v>
      </c>
      <c r="E310" s="181">
        <v>0</v>
      </c>
      <c r="F310" s="181">
        <v>0</v>
      </c>
      <c r="G310" s="181">
        <v>0</v>
      </c>
      <c r="H310" s="181">
        <v>208</v>
      </c>
      <c r="I310" s="31" t="str">
        <f>IF(F310&gt;Data!$K$8,"National Record","-")</f>
        <v>-</v>
      </c>
      <c r="J310" s="31" t="str">
        <f>IF(F310&gt;Data!$M$8,"World Record","-")</f>
        <v>-</v>
      </c>
    </row>
    <row r="311" spans="1:10" ht="16.5" thickBot="1">
      <c r="A311" s="55">
        <v>308</v>
      </c>
      <c r="B311" s="182">
        <v>102</v>
      </c>
      <c r="C311" s="183">
        <v>75</v>
      </c>
      <c r="D311" s="212" t="s">
        <v>413</v>
      </c>
      <c r="E311" s="184">
        <v>0</v>
      </c>
      <c r="F311" s="184">
        <v>0</v>
      </c>
      <c r="G311" s="184">
        <v>0</v>
      </c>
      <c r="H311" s="184">
        <v>300</v>
      </c>
      <c r="I311" s="31" t="str">
        <f>IF(F311&gt;Data!$K$8,"National Record","-")</f>
        <v>-</v>
      </c>
      <c r="J311" s="31" t="str">
        <f>IF(F311&gt;Data!$M$8,"World Record","-")</f>
        <v>-</v>
      </c>
    </row>
    <row r="312" spans="1:10" ht="16.5" thickBot="1">
      <c r="A312" s="55">
        <v>309</v>
      </c>
      <c r="B312" s="179">
        <v>102</v>
      </c>
      <c r="C312" s="180">
        <v>95</v>
      </c>
      <c r="D312" s="202" t="s">
        <v>341</v>
      </c>
      <c r="E312" s="181">
        <v>0</v>
      </c>
      <c r="F312" s="181">
        <v>0</v>
      </c>
      <c r="G312" s="181">
        <v>0</v>
      </c>
      <c r="H312" s="181">
        <v>250</v>
      </c>
      <c r="I312" s="31" t="str">
        <f>IF(F312&gt;Data!$K$8,"National Record","-")</f>
        <v>-</v>
      </c>
      <c r="J312" s="31" t="str">
        <f>IF(F312&gt;Data!$M$8,"World Record","-")</f>
        <v>-</v>
      </c>
    </row>
    <row r="313" spans="1:10" ht="16.5" thickBot="1">
      <c r="A313" s="55">
        <v>310</v>
      </c>
      <c r="B313" s="182">
        <v>102</v>
      </c>
      <c r="C313" s="183">
        <v>226</v>
      </c>
      <c r="D313" s="212" t="s">
        <v>367</v>
      </c>
      <c r="E313" s="184">
        <v>0</v>
      </c>
      <c r="F313" s="184">
        <v>0</v>
      </c>
      <c r="G313" s="184">
        <v>0</v>
      </c>
      <c r="H313" s="184">
        <v>42</v>
      </c>
      <c r="I313" s="31" t="str">
        <f>IF(F313&gt;Data!$K$8,"National Record","-")</f>
        <v>-</v>
      </c>
      <c r="J313" s="31" t="str">
        <f>IF(F313&gt;Data!$M$8,"World Record","-")</f>
        <v>-</v>
      </c>
    </row>
    <row r="314" spans="1:10" ht="16.5" thickBot="1">
      <c r="A314" s="55">
        <v>311</v>
      </c>
      <c r="B314" s="179">
        <v>102</v>
      </c>
      <c r="C314" s="180">
        <v>275</v>
      </c>
      <c r="D314" s="202" t="s">
        <v>425</v>
      </c>
      <c r="E314" s="181">
        <v>0</v>
      </c>
      <c r="F314" s="181">
        <v>0</v>
      </c>
      <c r="G314" s="181">
        <v>0</v>
      </c>
      <c r="H314" s="181">
        <v>11</v>
      </c>
      <c r="I314" s="31" t="str">
        <f>IF(F314&gt;Data!$K$8,"National Record","-")</f>
        <v>-</v>
      </c>
      <c r="J314" s="31" t="str">
        <f>IF(F314&gt;Data!$M$8,"World Record","-")</f>
        <v>-</v>
      </c>
    </row>
    <row r="315" spans="1:10" ht="16.5" thickBot="1">
      <c r="A315" s="55">
        <v>312</v>
      </c>
      <c r="B315" s="182">
        <v>102</v>
      </c>
      <c r="C315" s="183">
        <v>12</v>
      </c>
      <c r="D315" s="212" t="s">
        <v>353</v>
      </c>
      <c r="E315" s="160">
        <v>5333</v>
      </c>
      <c r="F315" s="184">
        <v>0</v>
      </c>
      <c r="G315" s="184">
        <v>0</v>
      </c>
      <c r="H315" s="184">
        <v>1651</v>
      </c>
      <c r="I315" s="31" t="str">
        <f>IF(F315&gt;Data!$K$8,"National Record","-")</f>
        <v>-</v>
      </c>
      <c r="J315" s="31" t="str">
        <f>IF(F315&gt;Data!$M$8,"World Record","-")</f>
        <v>-</v>
      </c>
    </row>
    <row r="316" spans="1:10" ht="16.5" thickBot="1">
      <c r="A316" s="55">
        <v>313</v>
      </c>
      <c r="B316" s="179">
        <v>102</v>
      </c>
      <c r="C316" s="180">
        <v>257</v>
      </c>
      <c r="D316" s="202" t="s">
        <v>216</v>
      </c>
      <c r="E316" s="181">
        <v>0</v>
      </c>
      <c r="F316" s="181">
        <v>0</v>
      </c>
      <c r="G316" s="181">
        <v>0</v>
      </c>
      <c r="H316" s="181">
        <v>21</v>
      </c>
      <c r="I316" s="31" t="str">
        <f>IF(F316&gt;Data!$K$8,"National Record","-")</f>
        <v>-</v>
      </c>
      <c r="J316" s="31" t="str">
        <f>IF(F316&gt;Data!$M$8,"World Record","-")</f>
        <v>-</v>
      </c>
    </row>
    <row r="317" spans="1:10" ht="16.5" thickBot="1">
      <c r="A317" s="55">
        <v>314</v>
      </c>
      <c r="B317" s="182">
        <v>102</v>
      </c>
      <c r="C317" s="183">
        <v>165</v>
      </c>
      <c r="D317" s="212" t="s">
        <v>324</v>
      </c>
      <c r="E317" s="184">
        <v>0</v>
      </c>
      <c r="F317" s="184">
        <v>0</v>
      </c>
      <c r="G317" s="184">
        <v>0</v>
      </c>
      <c r="H317" s="184">
        <v>121</v>
      </c>
      <c r="I317" s="31" t="str">
        <f>IF(F317&gt;Data!$K$8,"National Record","-")</f>
        <v>-</v>
      </c>
      <c r="J317" s="31" t="str">
        <f>IF(F317&gt;Data!$M$8,"World Record","-")</f>
        <v>-</v>
      </c>
    </row>
    <row r="318" spans="1:10" ht="16.5" thickBot="1">
      <c r="A318" s="55">
        <v>315</v>
      </c>
      <c r="B318" s="179">
        <v>102</v>
      </c>
      <c r="C318" s="180">
        <v>166</v>
      </c>
      <c r="D318" s="202" t="s">
        <v>326</v>
      </c>
      <c r="E318" s="181">
        <v>0</v>
      </c>
      <c r="F318" s="181">
        <v>0</v>
      </c>
      <c r="G318" s="181">
        <v>0</v>
      </c>
      <c r="H318" s="181">
        <v>120</v>
      </c>
      <c r="I318" s="31" t="str">
        <f>IF(F318&gt;Data!$K$8,"National Record","-")</f>
        <v>-</v>
      </c>
      <c r="J318" s="31" t="str">
        <f>IF(F318&gt;Data!$M$8,"World Record","-")</f>
        <v>-</v>
      </c>
    </row>
    <row r="319" spans="1:10" ht="16.5" thickBot="1">
      <c r="A319" s="55">
        <v>316</v>
      </c>
      <c r="B319" s="182">
        <v>102</v>
      </c>
      <c r="C319" s="183">
        <v>88</v>
      </c>
      <c r="D319" s="212" t="s">
        <v>240</v>
      </c>
      <c r="E319" s="184">
        <v>0</v>
      </c>
      <c r="F319" s="184">
        <v>0</v>
      </c>
      <c r="G319" s="184">
        <v>0</v>
      </c>
      <c r="H319" s="184">
        <v>266</v>
      </c>
      <c r="I319" s="31" t="str">
        <f>IF(F319&gt;Data!$K$8,"National Record","-")</f>
        <v>-</v>
      </c>
      <c r="J319" s="31" t="str">
        <f>IF(F319&gt;Data!$M$8,"World Record","-")</f>
        <v>-</v>
      </c>
    </row>
    <row r="320" spans="1:10" ht="16.5" thickBot="1">
      <c r="A320" s="55">
        <v>317</v>
      </c>
      <c r="B320" s="179">
        <v>102</v>
      </c>
      <c r="C320" s="180">
        <v>157</v>
      </c>
      <c r="D320" s="202" t="s">
        <v>180</v>
      </c>
      <c r="E320" s="181">
        <v>0</v>
      </c>
      <c r="F320" s="181">
        <v>0</v>
      </c>
      <c r="G320" s="181">
        <v>0</v>
      </c>
      <c r="H320" s="181">
        <v>133</v>
      </c>
      <c r="I320" s="31" t="str">
        <f>IF(F320&gt;Data!$K$8,"National Record","-")</f>
        <v>-</v>
      </c>
      <c r="J320" s="31" t="str">
        <f>IF(F320&gt;Data!$M$8,"World Record","-")</f>
        <v>-</v>
      </c>
    </row>
    <row r="321" spans="1:10" ht="16.5" thickBot="1">
      <c r="A321" s="55">
        <v>318</v>
      </c>
      <c r="B321" s="182">
        <v>102</v>
      </c>
      <c r="C321" s="183">
        <v>289</v>
      </c>
      <c r="D321" s="212" t="s">
        <v>168</v>
      </c>
      <c r="E321" s="184">
        <v>0</v>
      </c>
      <c r="F321" s="184">
        <v>0</v>
      </c>
      <c r="G321" s="184">
        <v>0</v>
      </c>
      <c r="H321" s="184">
        <v>0</v>
      </c>
      <c r="I321" s="31" t="str">
        <f>IF(F321&gt;Data!$K$8,"National Record","-")</f>
        <v>-</v>
      </c>
      <c r="J321" s="31" t="str">
        <f>IF(F321&gt;Data!$M$8,"World Record","-")</f>
        <v>-</v>
      </c>
    </row>
    <row r="322" spans="1:10" ht="16.5" thickBot="1">
      <c r="A322" s="55">
        <v>319</v>
      </c>
      <c r="B322" s="179">
        <v>102</v>
      </c>
      <c r="C322" s="180">
        <v>239</v>
      </c>
      <c r="D322" s="202" t="s">
        <v>446</v>
      </c>
      <c r="E322" s="181">
        <v>0</v>
      </c>
      <c r="F322" s="181">
        <v>0</v>
      </c>
      <c r="G322" s="181">
        <v>0</v>
      </c>
      <c r="H322" s="181">
        <v>32</v>
      </c>
      <c r="I322" s="31" t="str">
        <f>IF(F322&gt;Data!$K$8,"National Record","-")</f>
        <v>-</v>
      </c>
      <c r="J322" s="31" t="str">
        <f>IF(F322&gt;Data!$M$8,"World Record","-")</f>
        <v>-</v>
      </c>
    </row>
    <row r="323" spans="1:10" ht="16.5" thickBot="1">
      <c r="A323" s="55">
        <v>320</v>
      </c>
      <c r="B323" s="182">
        <v>102</v>
      </c>
      <c r="C323" s="183">
        <v>45</v>
      </c>
      <c r="D323" s="212" t="s">
        <v>340</v>
      </c>
      <c r="E323" s="184">
        <v>0</v>
      </c>
      <c r="F323" s="184">
        <v>0</v>
      </c>
      <c r="G323" s="184">
        <v>0</v>
      </c>
      <c r="H323" s="184">
        <v>527</v>
      </c>
      <c r="I323" s="31" t="str">
        <f>IF(F323&gt;Data!$K$8,"National Record","-")</f>
        <v>-</v>
      </c>
      <c r="J323" s="31" t="str">
        <f>IF(F323&gt;Data!$M$8,"World Record","-")</f>
        <v>-</v>
      </c>
    </row>
    <row r="324" spans="1:10" ht="16.5" thickBot="1">
      <c r="A324" s="55">
        <v>321</v>
      </c>
      <c r="B324" s="179">
        <v>102</v>
      </c>
      <c r="C324" s="180">
        <v>193</v>
      </c>
      <c r="D324" s="202" t="s">
        <v>312</v>
      </c>
      <c r="E324" s="181">
        <v>0</v>
      </c>
      <c r="F324" s="181">
        <v>0</v>
      </c>
      <c r="G324" s="181">
        <v>0</v>
      </c>
      <c r="H324" s="181">
        <v>81</v>
      </c>
      <c r="I324" s="31" t="str">
        <f>IF(F324&gt;Data!$K$8,"National Record","-")</f>
        <v>-</v>
      </c>
      <c r="J324" s="31" t="str">
        <f>IF(F324&gt;Data!$M$8,"World Record","-")</f>
        <v>-</v>
      </c>
    </row>
    <row r="325" spans="1:10" ht="16.5" thickBot="1">
      <c r="A325" s="55">
        <v>322</v>
      </c>
      <c r="B325" s="182">
        <v>102</v>
      </c>
      <c r="C325" s="183">
        <v>146</v>
      </c>
      <c r="D325" s="212" t="s">
        <v>453</v>
      </c>
      <c r="E325" s="184">
        <v>0</v>
      </c>
      <c r="F325" s="184">
        <v>0</v>
      </c>
      <c r="G325" s="184">
        <v>0</v>
      </c>
      <c r="H325" s="184">
        <v>149</v>
      </c>
      <c r="I325" s="31" t="str">
        <f>IF(F325&gt;Data!$K$8,"National Record","-")</f>
        <v>-</v>
      </c>
      <c r="J325" s="31" t="str">
        <f>IF(F325&gt;Data!$M$8,"World Record","-")</f>
        <v>-</v>
      </c>
    </row>
    <row r="326" spans="1:10" ht="16.5" thickBot="1">
      <c r="A326" s="55">
        <v>323</v>
      </c>
      <c r="B326" s="179">
        <v>102</v>
      </c>
      <c r="C326" s="180">
        <v>163</v>
      </c>
      <c r="D326" s="202" t="s">
        <v>411</v>
      </c>
      <c r="E326" s="181">
        <v>0</v>
      </c>
      <c r="F326" s="181">
        <v>0</v>
      </c>
      <c r="G326" s="181">
        <v>0</v>
      </c>
      <c r="H326" s="181">
        <v>122</v>
      </c>
      <c r="I326" s="31" t="str">
        <f>IF(F326&gt;Data!$K$8,"National Record","-")</f>
        <v>-</v>
      </c>
      <c r="J326" s="31" t="str">
        <f>IF(F326&gt;Data!$M$8,"World Record","-")</f>
        <v>-</v>
      </c>
    </row>
    <row r="327" spans="1:10" ht="16.5" thickBot="1">
      <c r="A327" s="55">
        <v>324</v>
      </c>
      <c r="B327" s="182">
        <v>102</v>
      </c>
      <c r="C327" s="183">
        <v>289</v>
      </c>
      <c r="D327" s="212" t="s">
        <v>494</v>
      </c>
      <c r="E327" s="184">
        <v>0</v>
      </c>
      <c r="F327" s="184">
        <v>0</v>
      </c>
      <c r="G327" s="184">
        <v>0</v>
      </c>
      <c r="H327" s="184">
        <v>0</v>
      </c>
      <c r="I327" s="31" t="str">
        <f>IF(F327&gt;Data!$K$8,"National Record","-")</f>
        <v>-</v>
      </c>
      <c r="J327" s="31" t="str">
        <f>IF(F327&gt;Data!$M$8,"World Record","-")</f>
        <v>-</v>
      </c>
    </row>
    <row r="328" spans="1:10" ht="16.5" thickBot="1">
      <c r="A328" s="55">
        <v>325</v>
      </c>
      <c r="B328" s="179">
        <v>102</v>
      </c>
      <c r="C328" s="180">
        <v>253</v>
      </c>
      <c r="D328" s="202" t="s">
        <v>508</v>
      </c>
      <c r="E328" s="181">
        <v>0</v>
      </c>
      <c r="F328" s="181">
        <v>0</v>
      </c>
      <c r="G328" s="181">
        <v>0</v>
      </c>
      <c r="H328" s="181">
        <v>26</v>
      </c>
      <c r="I328" s="31" t="str">
        <f>IF(F328&gt;Data!$K$8,"National Record","-")</f>
        <v>-</v>
      </c>
      <c r="J328" s="31" t="str">
        <f>IF(F328&gt;Data!$M$8,"World Record","-")</f>
        <v>-</v>
      </c>
    </row>
    <row r="329" spans="1:10" ht="16.5" thickBot="1">
      <c r="A329" s="55">
        <v>326</v>
      </c>
      <c r="B329" s="182">
        <v>102</v>
      </c>
      <c r="C329" s="183">
        <v>289</v>
      </c>
      <c r="D329" s="212" t="s">
        <v>451</v>
      </c>
      <c r="E329" s="184">
        <v>0</v>
      </c>
      <c r="F329" s="184">
        <v>0</v>
      </c>
      <c r="G329" s="184">
        <v>0</v>
      </c>
      <c r="H329" s="184">
        <v>0</v>
      </c>
      <c r="I329" s="31" t="str">
        <f>IF(F329&gt;Data!$K$8,"National Record","-")</f>
        <v>-</v>
      </c>
      <c r="J329" s="31" t="str">
        <f>IF(F329&gt;Data!$M$8,"World Record","-")</f>
        <v>-</v>
      </c>
    </row>
    <row r="330" spans="1:10" ht="16.5" thickBot="1">
      <c r="A330" s="55">
        <v>327</v>
      </c>
      <c r="B330" s="179">
        <v>102</v>
      </c>
      <c r="C330" s="180">
        <v>289</v>
      </c>
      <c r="D330" s="202" t="s">
        <v>205</v>
      </c>
      <c r="E330" s="181">
        <v>0</v>
      </c>
      <c r="F330" s="181">
        <v>0</v>
      </c>
      <c r="G330" s="181">
        <v>0</v>
      </c>
      <c r="H330" s="181">
        <v>0</v>
      </c>
      <c r="I330" s="31" t="str">
        <f>IF(F330&gt;Data!$K$8,"National Record","-")</f>
        <v>-</v>
      </c>
      <c r="J330" s="31" t="str">
        <f>IF(F330&gt;Data!$M$8,"World Record","-")</f>
        <v>-</v>
      </c>
    </row>
    <row r="331" spans="1:10" ht="16.5" thickBot="1">
      <c r="A331" s="55">
        <v>328</v>
      </c>
      <c r="B331" s="182">
        <v>102</v>
      </c>
      <c r="C331" s="183">
        <v>168</v>
      </c>
      <c r="D331" s="212" t="s">
        <v>242</v>
      </c>
      <c r="E331" s="184">
        <v>0</v>
      </c>
      <c r="F331" s="184">
        <v>0</v>
      </c>
      <c r="G331" s="184">
        <v>0</v>
      </c>
      <c r="H331" s="184">
        <v>117</v>
      </c>
      <c r="I331" s="31" t="str">
        <f>IF(F331&gt;Data!$K$8,"National Record","-")</f>
        <v>-</v>
      </c>
      <c r="J331" s="31" t="str">
        <f>IF(F331&gt;Data!$M$8,"World Record","-")</f>
        <v>-</v>
      </c>
    </row>
    <row r="332" spans="1:10" ht="16.5" thickBot="1">
      <c r="A332" s="55">
        <v>329</v>
      </c>
      <c r="B332" s="179">
        <v>102</v>
      </c>
      <c r="C332" s="180">
        <v>184</v>
      </c>
      <c r="D332" s="202" t="s">
        <v>332</v>
      </c>
      <c r="E332" s="181">
        <v>0</v>
      </c>
      <c r="F332" s="181">
        <v>0</v>
      </c>
      <c r="G332" s="181">
        <v>0</v>
      </c>
      <c r="H332" s="181">
        <v>90</v>
      </c>
      <c r="I332" s="31" t="str">
        <f>IF(F332&gt;Data!$K$8,"National Record","-")</f>
        <v>-</v>
      </c>
      <c r="J332" s="31" t="str">
        <f>IF(F332&gt;Data!$M$8,"World Record","-")</f>
        <v>-</v>
      </c>
    </row>
    <row r="333" spans="1:10" ht="16.5" thickBot="1">
      <c r="A333" s="55">
        <v>330</v>
      </c>
      <c r="B333" s="182">
        <v>102</v>
      </c>
      <c r="C333" s="183">
        <v>82</v>
      </c>
      <c r="D333" s="212" t="s">
        <v>373</v>
      </c>
      <c r="E333" s="184">
        <v>0</v>
      </c>
      <c r="F333" s="184">
        <v>0</v>
      </c>
      <c r="G333" s="184">
        <v>0</v>
      </c>
      <c r="H333" s="184">
        <v>282</v>
      </c>
      <c r="I333" s="31" t="str">
        <f>IF(F333&gt;Data!$K$8,"National Record","-")</f>
        <v>-</v>
      </c>
      <c r="J333" s="31" t="str">
        <f>IF(F333&gt;Data!$M$8,"World Record","-")</f>
        <v>-</v>
      </c>
    </row>
    <row r="334" spans="1:10" ht="16.5" thickBot="1">
      <c r="A334" s="55">
        <v>331</v>
      </c>
      <c r="B334" s="179">
        <v>102</v>
      </c>
      <c r="C334" s="180">
        <v>289</v>
      </c>
      <c r="D334" s="202" t="s">
        <v>314</v>
      </c>
      <c r="E334" s="181">
        <v>0</v>
      </c>
      <c r="F334" s="181">
        <v>0</v>
      </c>
      <c r="G334" s="181">
        <v>0</v>
      </c>
      <c r="H334" s="181">
        <v>0</v>
      </c>
      <c r="I334" s="31" t="str">
        <f>IF(F334&gt;Data!$K$8,"National Record","-")</f>
        <v>-</v>
      </c>
      <c r="J334" s="31" t="str">
        <f>IF(F334&gt;Data!$M$8,"World Record","-")</f>
        <v>-</v>
      </c>
    </row>
    <row r="335" spans="1:10" ht="16.5" thickBot="1">
      <c r="A335" s="55">
        <v>332</v>
      </c>
      <c r="B335" s="182">
        <v>102</v>
      </c>
      <c r="C335" s="183">
        <v>226</v>
      </c>
      <c r="D335" s="212" t="s">
        <v>266</v>
      </c>
      <c r="E335" s="184">
        <v>0</v>
      </c>
      <c r="F335" s="184">
        <v>0</v>
      </c>
      <c r="G335" s="184">
        <v>0</v>
      </c>
      <c r="H335" s="184">
        <v>42</v>
      </c>
      <c r="I335" s="31" t="str">
        <f>IF(F335&gt;Data!$K$8,"National Record","-")</f>
        <v>-</v>
      </c>
      <c r="J335" s="31" t="str">
        <f>IF(F335&gt;Data!$M$8,"World Record","-")</f>
        <v>-</v>
      </c>
    </row>
    <row r="336" spans="1:10" ht="16.5" thickBot="1">
      <c r="A336" s="55">
        <v>333</v>
      </c>
      <c r="B336" s="179">
        <v>102</v>
      </c>
      <c r="C336" s="180">
        <v>289</v>
      </c>
      <c r="D336" s="202" t="s">
        <v>366</v>
      </c>
      <c r="E336" s="181">
        <v>0</v>
      </c>
      <c r="F336" s="181">
        <v>0</v>
      </c>
      <c r="G336" s="181">
        <v>0</v>
      </c>
      <c r="H336" s="181">
        <v>0</v>
      </c>
      <c r="I336" s="31" t="str">
        <f>IF(F336&gt;Data!$K$8,"National Record","-")</f>
        <v>-</v>
      </c>
      <c r="J336" s="31" t="str">
        <f>IF(F336&gt;Data!$M$8,"World Record","-")</f>
        <v>-</v>
      </c>
    </row>
    <row r="337" spans="1:10" ht="16.5" thickBot="1">
      <c r="A337" s="55">
        <v>334</v>
      </c>
      <c r="B337" s="182">
        <v>102</v>
      </c>
      <c r="C337" s="183">
        <v>199</v>
      </c>
      <c r="D337" s="212" t="s">
        <v>363</v>
      </c>
      <c r="E337" s="184">
        <v>0</v>
      </c>
      <c r="F337" s="184">
        <v>0</v>
      </c>
      <c r="G337" s="184">
        <v>0</v>
      </c>
      <c r="H337" s="184">
        <v>73</v>
      </c>
      <c r="I337" s="31" t="str">
        <f>IF(F337&gt;Data!$K$8,"National Record","-")</f>
        <v>-</v>
      </c>
      <c r="J337" s="31" t="str">
        <f>IF(F337&gt;Data!$M$8,"World Record","-")</f>
        <v>-</v>
      </c>
    </row>
    <row r="338" spans="1:10" ht="16.5" thickBot="1">
      <c r="A338" s="55">
        <v>335</v>
      </c>
      <c r="B338" s="179">
        <v>102</v>
      </c>
      <c r="C338" s="180">
        <v>170</v>
      </c>
      <c r="D338" s="202" t="s">
        <v>257</v>
      </c>
      <c r="E338" s="181">
        <v>0</v>
      </c>
      <c r="F338" s="181">
        <v>0</v>
      </c>
      <c r="G338" s="181">
        <v>0</v>
      </c>
      <c r="H338" s="181">
        <v>115</v>
      </c>
      <c r="I338" s="31" t="str">
        <f>IF(F338&gt;Data!$K$8,"National Record","-")</f>
        <v>-</v>
      </c>
      <c r="J338" s="31" t="str">
        <f>IF(F338&gt;Data!$M$8,"World Record","-")</f>
        <v>-</v>
      </c>
    </row>
    <row r="339" spans="1:10" ht="16.5" thickBot="1">
      <c r="A339" s="55">
        <v>336</v>
      </c>
      <c r="B339" s="182">
        <v>102</v>
      </c>
      <c r="C339" s="183">
        <v>257</v>
      </c>
      <c r="D339" s="212" t="s">
        <v>300</v>
      </c>
      <c r="E339" s="184">
        <v>0</v>
      </c>
      <c r="F339" s="184">
        <v>0</v>
      </c>
      <c r="G339" s="184">
        <v>0</v>
      </c>
      <c r="H339" s="184">
        <v>21</v>
      </c>
      <c r="I339" s="31" t="str">
        <f>IF(F339&gt;Data!$K$8,"National Record","-")</f>
        <v>-</v>
      </c>
      <c r="J339" s="31" t="str">
        <f>IF(F339&gt;Data!$M$8,"World Record","-")</f>
        <v>-</v>
      </c>
    </row>
    <row r="340" spans="1:10" ht="16.5" thickBot="1">
      <c r="A340" s="55">
        <v>337</v>
      </c>
      <c r="B340" s="179">
        <v>102</v>
      </c>
      <c r="C340" s="180">
        <v>106</v>
      </c>
      <c r="D340" s="202" t="s">
        <v>236</v>
      </c>
      <c r="E340" s="181">
        <v>0</v>
      </c>
      <c r="F340" s="181">
        <v>0</v>
      </c>
      <c r="G340" s="181">
        <v>0</v>
      </c>
      <c r="H340" s="181">
        <v>224</v>
      </c>
      <c r="I340" s="31" t="str">
        <f>IF(F340&gt;Data!$K$8,"National Record","-")</f>
        <v>-</v>
      </c>
      <c r="J340" s="31" t="str">
        <f>IF(F340&gt;Data!$M$8,"World Record","-")</f>
        <v>-</v>
      </c>
    </row>
    <row r="341" spans="1:10" ht="16.5" thickBot="1">
      <c r="A341" s="55">
        <v>338</v>
      </c>
      <c r="B341" s="182">
        <v>102</v>
      </c>
      <c r="C341" s="183">
        <v>289</v>
      </c>
      <c r="D341" s="212" t="s">
        <v>325</v>
      </c>
      <c r="E341" s="184">
        <v>0</v>
      </c>
      <c r="F341" s="184">
        <v>0</v>
      </c>
      <c r="G341" s="184">
        <v>0</v>
      </c>
      <c r="H341" s="184">
        <v>0</v>
      </c>
      <c r="I341" s="31" t="str">
        <f>IF(F341&gt;Data!$K$8,"National Record","-")</f>
        <v>-</v>
      </c>
      <c r="J341" s="31" t="str">
        <f>IF(F341&gt;Data!$M$8,"World Record","-")</f>
        <v>-</v>
      </c>
    </row>
    <row r="342" spans="1:10" ht="16.5" thickBot="1">
      <c r="A342" s="55">
        <v>339</v>
      </c>
      <c r="B342" s="179">
        <v>102</v>
      </c>
      <c r="C342" s="180">
        <v>28</v>
      </c>
      <c r="D342" s="202" t="s">
        <v>382</v>
      </c>
      <c r="E342" s="181">
        <v>0</v>
      </c>
      <c r="F342" s="181">
        <v>0</v>
      </c>
      <c r="G342" s="181">
        <v>0</v>
      </c>
      <c r="H342" s="181">
        <v>877</v>
      </c>
      <c r="I342" s="31" t="str">
        <f>IF(F342&gt;Data!$K$8,"National Record","-")</f>
        <v>-</v>
      </c>
      <c r="J342" s="31" t="str">
        <f>IF(F342&gt;Data!$M$8,"World Record","-")</f>
        <v>-</v>
      </c>
    </row>
    <row r="343" spans="1:10" ht="16.5" thickBot="1">
      <c r="A343" s="55">
        <v>340</v>
      </c>
      <c r="B343" s="182">
        <v>102</v>
      </c>
      <c r="C343" s="183">
        <v>239</v>
      </c>
      <c r="D343" s="212" t="s">
        <v>219</v>
      </c>
      <c r="E343" s="184">
        <v>0</v>
      </c>
      <c r="F343" s="184">
        <v>0</v>
      </c>
      <c r="G343" s="184">
        <v>0</v>
      </c>
      <c r="H343" s="184">
        <v>32</v>
      </c>
      <c r="I343" s="31" t="str">
        <f>IF(F343&gt;Data!$K$8,"National Record","-")</f>
        <v>-</v>
      </c>
      <c r="J343" s="31" t="str">
        <f>IF(F343&gt;Data!$M$8,"World Record","-")</f>
        <v>-</v>
      </c>
    </row>
    <row r="344" spans="1:10" ht="16.5" thickBot="1">
      <c r="A344" s="55">
        <v>341</v>
      </c>
      <c r="B344" s="179">
        <v>102</v>
      </c>
      <c r="C344" s="180">
        <v>129</v>
      </c>
      <c r="D344" s="202" t="s">
        <v>247</v>
      </c>
      <c r="E344" s="181">
        <v>0</v>
      </c>
      <c r="F344" s="181">
        <v>0</v>
      </c>
      <c r="G344" s="181">
        <v>0</v>
      </c>
      <c r="H344" s="181">
        <v>172</v>
      </c>
      <c r="I344" s="31" t="str">
        <f>IF(F344&gt;Data!$K$8,"National Record","-")</f>
        <v>-</v>
      </c>
      <c r="J344" s="31" t="str">
        <f>IF(F344&gt;Data!$M$8,"World Record","-")</f>
        <v>-</v>
      </c>
    </row>
    <row r="345" spans="1:10" ht="16.5" thickBot="1">
      <c r="A345" s="55">
        <v>342</v>
      </c>
      <c r="B345" s="182">
        <v>102</v>
      </c>
      <c r="C345" s="183">
        <v>257</v>
      </c>
      <c r="D345" s="212" t="s">
        <v>209</v>
      </c>
      <c r="E345" s="184">
        <v>0</v>
      </c>
      <c r="F345" s="184">
        <v>0</v>
      </c>
      <c r="G345" s="184">
        <v>0</v>
      </c>
      <c r="H345" s="184">
        <v>21</v>
      </c>
      <c r="I345" s="31" t="str">
        <f>IF(F345&gt;Data!$K$8,"National Record","-")</f>
        <v>-</v>
      </c>
      <c r="J345" s="31" t="str">
        <f>IF(F345&gt;Data!$M$8,"World Record","-")</f>
        <v>-</v>
      </c>
    </row>
    <row r="346" spans="1:10" ht="16.5" thickBot="1">
      <c r="A346" s="55">
        <v>343</v>
      </c>
      <c r="B346" s="179">
        <v>102</v>
      </c>
      <c r="C346" s="180">
        <v>289</v>
      </c>
      <c r="D346" s="202" t="s">
        <v>181</v>
      </c>
      <c r="E346" s="181">
        <v>0</v>
      </c>
      <c r="F346" s="181">
        <v>0</v>
      </c>
      <c r="G346" s="181">
        <v>0</v>
      </c>
      <c r="H346" s="181">
        <v>0</v>
      </c>
      <c r="I346" s="31" t="str">
        <f>IF(F346&gt;Data!$K$8,"National Record","-")</f>
        <v>-</v>
      </c>
      <c r="J346" s="31" t="str">
        <f>IF(F346&gt;Data!$M$8,"World Record","-")</f>
        <v>-</v>
      </c>
    </row>
    <row r="347" spans="1:10" ht="16.5" thickBot="1">
      <c r="A347" s="55">
        <v>344</v>
      </c>
      <c r="B347" s="182">
        <v>102</v>
      </c>
      <c r="C347" s="183">
        <v>253</v>
      </c>
      <c r="D347" s="212" t="s">
        <v>222</v>
      </c>
      <c r="E347" s="184">
        <v>0</v>
      </c>
      <c r="F347" s="184">
        <v>0</v>
      </c>
      <c r="G347" s="184">
        <v>0</v>
      </c>
      <c r="H347" s="184">
        <v>26</v>
      </c>
      <c r="I347" s="31" t="str">
        <f>IF(F347&gt;Data!$K$8,"National Record","-")</f>
        <v>-</v>
      </c>
      <c r="J347" s="31" t="str">
        <f>IF(F347&gt;Data!$M$8,"World Record","-")</f>
        <v>-</v>
      </c>
    </row>
    <row r="348" spans="1:10" ht="16.5" thickBot="1">
      <c r="A348" s="55">
        <v>345</v>
      </c>
      <c r="B348" s="179">
        <v>102</v>
      </c>
      <c r="C348" s="180">
        <v>257</v>
      </c>
      <c r="D348" s="202" t="s">
        <v>444</v>
      </c>
      <c r="E348" s="181">
        <v>0</v>
      </c>
      <c r="F348" s="181">
        <v>0</v>
      </c>
      <c r="G348" s="181">
        <v>0</v>
      </c>
      <c r="H348" s="181">
        <v>21</v>
      </c>
      <c r="I348" s="31" t="str">
        <f>IF(F348&gt;Data!$K$8,"National Record","-")</f>
        <v>-</v>
      </c>
      <c r="J348" s="31" t="str">
        <f>IF(F348&gt;Data!$M$8,"World Record","-")</f>
        <v>-</v>
      </c>
    </row>
    <row r="349" spans="1:10" ht="16.5" thickBot="1">
      <c r="A349" s="55">
        <v>346</v>
      </c>
      <c r="B349" s="182">
        <v>102</v>
      </c>
      <c r="C349" s="183">
        <v>133</v>
      </c>
      <c r="D349" s="212" t="s">
        <v>426</v>
      </c>
      <c r="E349" s="184">
        <v>0</v>
      </c>
      <c r="F349" s="184">
        <v>0</v>
      </c>
      <c r="G349" s="184">
        <v>0</v>
      </c>
      <c r="H349" s="184">
        <v>164</v>
      </c>
      <c r="I349" s="31" t="str">
        <f>IF(F349&gt;Data!$K$8,"National Record","-")</f>
        <v>-</v>
      </c>
      <c r="J349" s="31" t="str">
        <f>IF(F349&gt;Data!$M$8,"World Record","-")</f>
        <v>-</v>
      </c>
    </row>
    <row r="350" spans="1:10" ht="16.5" thickBot="1">
      <c r="A350" s="55">
        <v>347</v>
      </c>
      <c r="B350" s="179">
        <v>102</v>
      </c>
      <c r="C350" s="180">
        <v>275</v>
      </c>
      <c r="D350" s="202" t="s">
        <v>162</v>
      </c>
      <c r="E350" s="181">
        <v>0</v>
      </c>
      <c r="F350" s="181">
        <v>0</v>
      </c>
      <c r="G350" s="181">
        <v>0</v>
      </c>
      <c r="H350" s="181">
        <v>11</v>
      </c>
      <c r="I350" s="137" t="str">
        <f>IF(F350&gt;Data!$K$8,"National Record","-")</f>
        <v>-</v>
      </c>
      <c r="J350" s="137" t="str">
        <f>IF(F350&gt;Data!$M$8,"World Record","-")</f>
        <v>-</v>
      </c>
    </row>
    <row r="351" spans="1:10" s="118" customFormat="1" ht="16.5" thickBot="1">
      <c r="A351" s="55">
        <v>348</v>
      </c>
      <c r="B351" s="182">
        <v>102</v>
      </c>
      <c r="C351" s="183">
        <v>289</v>
      </c>
      <c r="D351" s="212" t="s">
        <v>196</v>
      </c>
      <c r="E351" s="184">
        <v>0</v>
      </c>
      <c r="F351" s="184">
        <v>0</v>
      </c>
      <c r="G351" s="184">
        <v>0</v>
      </c>
      <c r="H351" s="184">
        <v>0</v>
      </c>
      <c r="I351" s="137" t="str">
        <f>IF(F351&gt;Data!$K$8,"National Record","-")</f>
        <v>-</v>
      </c>
      <c r="J351" s="137" t="str">
        <f>IF(F351&gt;Data!$M$8,"World Record","-")</f>
        <v>-</v>
      </c>
    </row>
    <row r="352" spans="1:10" ht="15.75">
      <c r="B352" s="7"/>
      <c r="D352" s="163"/>
      <c r="E352" s="52"/>
      <c r="F352" s="52"/>
      <c r="G352" s="52"/>
      <c r="H352" s="52"/>
      <c r="I352" s="31"/>
      <c r="J352" s="31"/>
    </row>
    <row r="353" spans="2:10" ht="15.75">
      <c r="B353" s="7"/>
      <c r="D353" s="163"/>
      <c r="E353" s="52"/>
      <c r="F353" s="52"/>
      <c r="G353" s="52"/>
      <c r="H353" s="52"/>
      <c r="I353" s="31"/>
      <c r="J353" s="31"/>
    </row>
    <row r="354" spans="2:10" ht="15.75">
      <c r="B354" s="7"/>
      <c r="D354" s="163"/>
      <c r="E354" s="52"/>
      <c r="F354" s="52"/>
      <c r="G354" s="52"/>
      <c r="H354" s="52"/>
      <c r="I354" s="31"/>
      <c r="J354" s="31"/>
    </row>
    <row r="355" spans="2:10" ht="15.75">
      <c r="B355" s="7"/>
      <c r="D355" s="163"/>
      <c r="E355" s="45"/>
      <c r="F355" s="8"/>
    </row>
    <row r="356" spans="2:10" ht="15.75">
      <c r="B356" s="7"/>
      <c r="D356" s="163"/>
      <c r="E356" s="45"/>
      <c r="F356" s="8"/>
    </row>
    <row r="357" spans="2:10" ht="15.75">
      <c r="B357" s="7"/>
      <c r="D357" s="163"/>
      <c r="E357" s="45"/>
      <c r="F357" s="8"/>
    </row>
    <row r="358" spans="2:10" ht="15.75">
      <c r="B358" s="7"/>
      <c r="D358" s="163"/>
      <c r="E358" s="45"/>
      <c r="F358" s="8"/>
    </row>
    <row r="359" spans="2:10" ht="15.75">
      <c r="B359" s="7"/>
      <c r="D359" s="163"/>
      <c r="E359" s="45"/>
      <c r="F359" s="8"/>
    </row>
    <row r="360" spans="2:10" ht="15.75">
      <c r="B360" s="7"/>
      <c r="D360" s="163"/>
      <c r="E360" s="45"/>
      <c r="F360" s="8"/>
    </row>
    <row r="361" spans="2:10" ht="15.75">
      <c r="B361" s="7"/>
      <c r="D361" s="163"/>
      <c r="E361" s="45"/>
      <c r="F361" s="8"/>
    </row>
    <row r="362" spans="2:10" ht="15.75">
      <c r="B362" s="7"/>
      <c r="D362" s="163"/>
      <c r="E362" s="45"/>
      <c r="F362" s="8"/>
    </row>
    <row r="363" spans="2:10" ht="15.75">
      <c r="B363" s="7"/>
      <c r="D363" s="163"/>
      <c r="E363" s="45"/>
      <c r="F363" s="8"/>
    </row>
    <row r="364" spans="2:10" ht="15.75">
      <c r="B364" s="7"/>
      <c r="D364" s="163"/>
      <c r="E364" s="45"/>
      <c r="F364" s="8"/>
    </row>
    <row r="365" spans="2:10" ht="15.75">
      <c r="B365" s="7"/>
      <c r="D365" s="163"/>
      <c r="E365" s="45"/>
      <c r="F365" s="8"/>
    </row>
    <row r="366" spans="2:10" ht="15.75">
      <c r="B366" s="7"/>
      <c r="D366" s="163"/>
      <c r="E366" s="45"/>
      <c r="F366" s="8"/>
    </row>
    <row r="367" spans="2:10" ht="15.75">
      <c r="B367" s="7"/>
      <c r="D367" s="163"/>
      <c r="E367" s="45"/>
      <c r="F367" s="8"/>
    </row>
    <row r="368" spans="2:10" ht="15.75">
      <c r="B368" s="7"/>
      <c r="D368" s="163"/>
      <c r="E368" s="45"/>
      <c r="F368" s="8"/>
    </row>
    <row r="369" spans="2:9" ht="15.75">
      <c r="B369" s="7"/>
      <c r="D369" s="163"/>
      <c r="E369" s="45"/>
      <c r="F369" s="8"/>
    </row>
    <row r="370" spans="2:9" ht="15.75">
      <c r="B370" s="7"/>
      <c r="D370" s="163"/>
      <c r="E370" s="45"/>
      <c r="F370" s="8"/>
    </row>
    <row r="371" spans="2:9" ht="15.75">
      <c r="B371" s="7"/>
      <c r="D371" s="163"/>
      <c r="E371" s="45"/>
      <c r="F371" s="8"/>
    </row>
    <row r="372" spans="2:9" ht="15.75">
      <c r="C372"/>
      <c r="D372" s="163"/>
      <c r="E372" s="45"/>
      <c r="G372"/>
      <c r="H372"/>
      <c r="I372"/>
    </row>
    <row r="373" spans="2:9">
      <c r="C373"/>
      <c r="G373"/>
      <c r="H373"/>
      <c r="I373"/>
    </row>
    <row r="374" spans="2:9">
      <c r="C374"/>
      <c r="G374"/>
      <c r="H374"/>
      <c r="I374"/>
    </row>
    <row r="375" spans="2:9">
      <c r="C375"/>
      <c r="G375"/>
      <c r="H375"/>
      <c r="I375"/>
    </row>
    <row r="376" spans="2:9">
      <c r="C376"/>
      <c r="G376"/>
      <c r="H376"/>
      <c r="I376"/>
    </row>
    <row r="377" spans="2:9">
      <c r="C377"/>
      <c r="G377"/>
      <c r="H377"/>
      <c r="I377"/>
    </row>
    <row r="378" spans="2:9">
      <c r="C378"/>
      <c r="G378"/>
      <c r="H378"/>
      <c r="I378"/>
    </row>
    <row r="379" spans="2:9">
      <c r="C379"/>
      <c r="G379"/>
      <c r="H379"/>
      <c r="I379"/>
    </row>
    <row r="380" spans="2:9">
      <c r="C380"/>
      <c r="G380"/>
      <c r="H380"/>
      <c r="I380"/>
    </row>
    <row r="381" spans="2:9">
      <c r="B381" s="7"/>
      <c r="I381"/>
    </row>
    <row r="382" spans="2:9">
      <c r="B382" s="7"/>
      <c r="I382"/>
    </row>
    <row r="383" spans="2:9">
      <c r="B383" s="7"/>
      <c r="I383"/>
    </row>
    <row r="384" spans="2:9">
      <c r="B384" s="7"/>
      <c r="I384"/>
    </row>
    <row r="385" spans="2:9">
      <c r="B385" s="7"/>
      <c r="I385"/>
    </row>
    <row r="386" spans="2:9">
      <c r="B386" s="7"/>
      <c r="I386"/>
    </row>
    <row r="387" spans="2:9">
      <c r="B387" s="7"/>
      <c r="I387"/>
    </row>
    <row r="388" spans="2:9">
      <c r="B388" s="7"/>
      <c r="I388"/>
    </row>
    <row r="389" spans="2:9">
      <c r="B389" s="7"/>
      <c r="I389"/>
    </row>
    <row r="390" spans="2:9">
      <c r="B390" s="7"/>
      <c r="I390"/>
    </row>
    <row r="391" spans="2:9">
      <c r="B391" s="7"/>
    </row>
  </sheetData>
  <sortState ref="B4:J21">
    <sortCondition ref="B4:B21"/>
  </sortState>
  <mergeCells count="1">
    <mergeCell ref="B1:D1"/>
  </mergeCells>
  <phoneticPr fontId="7" type="noConversion"/>
  <pageMargins left="0.23622047244094491" right="0.23622047244094491" top="1.35" bottom="0.23622047244094491" header="0.15748031496062992" footer="0.15748031496062992"/>
  <pageSetup paperSize="9" scale="120" orientation="landscape" horizontalDpi="4294967292" verticalDpi="4294967292"/>
  <headerFooter>
    <oddHeader>&amp;R&amp;G</oddHeader>
  </headerFooter>
  <legacyDrawingHF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>
  <dimension ref="A1:N351"/>
  <sheetViews>
    <sheetView topLeftCell="B14" zoomScale="149" zoomScaleNormal="150" zoomScalePageLayoutView="200" workbookViewId="0">
      <selection activeCell="F14" sqref="F14"/>
    </sheetView>
  </sheetViews>
  <sheetFormatPr defaultRowHeight="12.75"/>
  <cols>
    <col min="1" max="2" width="5.140625" style="158" customWidth="1"/>
    <col min="3" max="3" width="8.140625" customWidth="1"/>
    <col min="4" max="4" width="8.140625" style="7" customWidth="1"/>
    <col min="5" max="5" width="32.140625" style="194" customWidth="1"/>
    <col min="6" max="6" width="7.42578125" customWidth="1"/>
    <col min="7" max="8" width="7.5703125" style="52" customWidth="1"/>
    <col min="9" max="9" width="9.140625" style="52" hidden="1" customWidth="1"/>
    <col min="10" max="10" width="10.28515625" style="52" customWidth="1"/>
    <col min="11" max="11" width="8.5703125" style="52" customWidth="1"/>
    <col min="12" max="12" width="10.140625" style="52" customWidth="1"/>
    <col min="13" max="13" width="13.7109375" style="29" customWidth="1"/>
    <col min="14" max="14" width="12.7109375" customWidth="1"/>
  </cols>
  <sheetData>
    <row r="1" spans="1:14" ht="18">
      <c r="C1" s="258" t="s">
        <v>0</v>
      </c>
      <c r="D1" s="258"/>
      <c r="E1" s="258"/>
      <c r="F1" s="88"/>
      <c r="H1" s="52" t="s">
        <v>136</v>
      </c>
    </row>
    <row r="2" spans="1:14">
      <c r="H2" s="52" t="s">
        <v>137</v>
      </c>
    </row>
    <row r="3" spans="1:14" s="95" customFormat="1" ht="23.25" customHeight="1" thickBot="1">
      <c r="A3" s="213" t="s">
        <v>694</v>
      </c>
      <c r="B3" s="213" t="s">
        <v>694</v>
      </c>
      <c r="C3" s="91" t="s">
        <v>40</v>
      </c>
      <c r="D3" s="24" t="s">
        <v>41</v>
      </c>
      <c r="E3" s="246" t="s">
        <v>18</v>
      </c>
      <c r="F3" s="25" t="s">
        <v>5</v>
      </c>
      <c r="G3" s="26" t="s">
        <v>36</v>
      </c>
      <c r="H3" s="26" t="s">
        <v>37</v>
      </c>
      <c r="I3" s="26" t="s">
        <v>42</v>
      </c>
      <c r="J3" s="26" t="s">
        <v>51</v>
      </c>
      <c r="K3" s="92" t="s">
        <v>31</v>
      </c>
      <c r="L3" s="26" t="s">
        <v>32</v>
      </c>
      <c r="M3" s="93" t="s">
        <v>88</v>
      </c>
      <c r="N3" s="94" t="s">
        <v>89</v>
      </c>
    </row>
    <row r="4" spans="1:14" s="22" customFormat="1" ht="16.5" thickBot="1">
      <c r="A4" s="120">
        <v>1</v>
      </c>
      <c r="B4" s="214">
        <v>1</v>
      </c>
      <c r="C4" s="215">
        <v>1</v>
      </c>
      <c r="D4" s="216">
        <v>4</v>
      </c>
      <c r="E4" s="247" t="s">
        <v>358</v>
      </c>
      <c r="F4" s="217">
        <v>5360</v>
      </c>
      <c r="G4" s="218">
        <v>100</v>
      </c>
      <c r="H4" s="219">
        <v>102</v>
      </c>
      <c r="I4" s="218">
        <v>102</v>
      </c>
      <c r="J4" s="218">
        <v>102</v>
      </c>
      <c r="K4" s="218">
        <v>478</v>
      </c>
      <c r="L4" s="218">
        <v>3307</v>
      </c>
      <c r="M4" s="140" t="s">
        <v>141</v>
      </c>
      <c r="N4" s="140" t="s">
        <v>141</v>
      </c>
    </row>
    <row r="5" spans="1:14" s="22" customFormat="1" ht="16.5" thickBot="1">
      <c r="A5" s="120">
        <v>2</v>
      </c>
      <c r="B5" s="214">
        <v>2</v>
      </c>
      <c r="C5" s="220">
        <v>2</v>
      </c>
      <c r="D5" s="221">
        <v>2</v>
      </c>
      <c r="E5" s="248" t="s">
        <v>336</v>
      </c>
      <c r="F5" s="249">
        <v>5426</v>
      </c>
      <c r="G5" s="223">
        <v>100</v>
      </c>
      <c r="H5" s="224">
        <v>6</v>
      </c>
      <c r="I5" s="224">
        <v>100</v>
      </c>
      <c r="J5" s="224">
        <v>100</v>
      </c>
      <c r="K5" s="224">
        <v>473</v>
      </c>
      <c r="L5" s="224">
        <v>4037</v>
      </c>
      <c r="M5" s="140" t="s">
        <v>141</v>
      </c>
      <c r="N5" s="140" t="s">
        <v>141</v>
      </c>
    </row>
    <row r="6" spans="1:14" s="22" customFormat="1" ht="16.5" thickBot="1">
      <c r="A6" s="120">
        <v>3</v>
      </c>
      <c r="B6" s="214">
        <v>3</v>
      </c>
      <c r="C6" s="220">
        <v>2</v>
      </c>
      <c r="D6" s="221">
        <v>8</v>
      </c>
      <c r="E6" s="248" t="s">
        <v>368</v>
      </c>
      <c r="F6" s="229">
        <v>4528</v>
      </c>
      <c r="G6" s="223">
        <v>100</v>
      </c>
      <c r="H6" s="224">
        <v>88</v>
      </c>
      <c r="I6" s="224">
        <v>100</v>
      </c>
      <c r="J6" s="224">
        <v>100</v>
      </c>
      <c r="K6" s="224">
        <v>473</v>
      </c>
      <c r="L6" s="224">
        <v>2465</v>
      </c>
      <c r="M6" s="140" t="s">
        <v>141</v>
      </c>
      <c r="N6" s="140" t="s">
        <v>141</v>
      </c>
    </row>
    <row r="7" spans="1:14" s="22" customFormat="1" ht="16.5" thickBot="1">
      <c r="A7" s="120">
        <v>4</v>
      </c>
      <c r="B7" s="214">
        <v>4</v>
      </c>
      <c r="C7" s="220">
        <v>2</v>
      </c>
      <c r="D7" s="221">
        <v>1</v>
      </c>
      <c r="E7" s="198" t="s">
        <v>388</v>
      </c>
      <c r="F7" s="229">
        <v>2068</v>
      </c>
      <c r="G7" s="223">
        <v>100</v>
      </c>
      <c r="H7" s="224">
        <v>82</v>
      </c>
      <c r="I7" s="224">
        <v>100</v>
      </c>
      <c r="J7" s="224">
        <v>100</v>
      </c>
      <c r="K7" s="224">
        <v>473</v>
      </c>
      <c r="L7" s="224">
        <v>7589</v>
      </c>
      <c r="M7" s="140" t="s">
        <v>141</v>
      </c>
      <c r="N7" s="140" t="s">
        <v>141</v>
      </c>
    </row>
    <row r="8" spans="1:14" s="22" customFormat="1" ht="16.5" thickBot="1">
      <c r="A8" s="120">
        <v>5</v>
      </c>
      <c r="B8" s="214">
        <v>5</v>
      </c>
      <c r="C8" s="220">
        <v>5</v>
      </c>
      <c r="D8" s="221">
        <v>7</v>
      </c>
      <c r="E8" s="248" t="s">
        <v>395</v>
      </c>
      <c r="F8" s="245">
        <v>5386</v>
      </c>
      <c r="G8" s="224">
        <v>42</v>
      </c>
      <c r="H8" s="223">
        <v>84</v>
      </c>
      <c r="I8" s="224">
        <v>84</v>
      </c>
      <c r="J8" s="224">
        <v>84</v>
      </c>
      <c r="K8" s="224">
        <v>434</v>
      </c>
      <c r="L8" s="224">
        <v>2559</v>
      </c>
      <c r="M8" s="140" t="s">
        <v>141</v>
      </c>
      <c r="N8" s="140" t="s">
        <v>141</v>
      </c>
    </row>
    <row r="9" spans="1:14" s="22" customFormat="1" ht="16.5" thickBot="1">
      <c r="A9" s="120">
        <v>6</v>
      </c>
      <c r="B9" s="214">
        <v>6</v>
      </c>
      <c r="C9" s="220">
        <v>6</v>
      </c>
      <c r="D9" s="221">
        <v>46</v>
      </c>
      <c r="E9" s="248" t="s">
        <v>416</v>
      </c>
      <c r="F9" s="222">
        <v>0</v>
      </c>
      <c r="G9" s="223">
        <v>70</v>
      </c>
      <c r="H9" s="224">
        <v>2</v>
      </c>
      <c r="I9" s="224">
        <v>70</v>
      </c>
      <c r="J9" s="224">
        <v>70</v>
      </c>
      <c r="K9" s="224">
        <v>396</v>
      </c>
      <c r="L9" s="224">
        <v>627</v>
      </c>
      <c r="M9" s="140" t="s">
        <v>141</v>
      </c>
      <c r="N9" s="140" t="s">
        <v>141</v>
      </c>
    </row>
    <row r="10" spans="1:14" s="22" customFormat="1" ht="16.5" thickBot="1">
      <c r="A10" s="120">
        <v>7</v>
      </c>
      <c r="B10" s="214">
        <v>7</v>
      </c>
      <c r="C10" s="220">
        <v>7</v>
      </c>
      <c r="D10" s="221">
        <v>6</v>
      </c>
      <c r="E10" s="248" t="s">
        <v>376</v>
      </c>
      <c r="F10" s="222">
        <v>0</v>
      </c>
      <c r="G10" s="224">
        <v>50</v>
      </c>
      <c r="H10" s="223">
        <v>58</v>
      </c>
      <c r="I10" s="224">
        <v>58</v>
      </c>
      <c r="J10" s="224">
        <v>58</v>
      </c>
      <c r="K10" s="224">
        <v>360</v>
      </c>
      <c r="L10" s="224">
        <v>2675</v>
      </c>
      <c r="M10" s="140" t="s">
        <v>141</v>
      </c>
      <c r="N10" s="140" t="s">
        <v>141</v>
      </c>
    </row>
    <row r="11" spans="1:14" s="22" customFormat="1" ht="16.5" thickBot="1">
      <c r="A11" s="120">
        <v>8</v>
      </c>
      <c r="B11" s="214">
        <v>8</v>
      </c>
      <c r="C11" s="220">
        <v>8</v>
      </c>
      <c r="D11" s="221">
        <v>3</v>
      </c>
      <c r="E11" s="248" t="s">
        <v>384</v>
      </c>
      <c r="F11" s="245">
        <v>1074</v>
      </c>
      <c r="G11" s="223">
        <v>52</v>
      </c>
      <c r="H11" s="224">
        <v>39</v>
      </c>
      <c r="I11" s="224">
        <v>52</v>
      </c>
      <c r="J11" s="224">
        <v>52</v>
      </c>
      <c r="K11" s="224">
        <v>341</v>
      </c>
      <c r="L11" s="224">
        <v>3681</v>
      </c>
      <c r="M11" s="140" t="s">
        <v>141</v>
      </c>
      <c r="N11" s="140" t="s">
        <v>141</v>
      </c>
    </row>
    <row r="12" spans="1:14" s="22" customFormat="1" ht="16.5" thickBot="1">
      <c r="A12" s="120">
        <v>9</v>
      </c>
      <c r="B12" s="214">
        <v>9</v>
      </c>
      <c r="C12" s="220">
        <v>9</v>
      </c>
      <c r="D12" s="221">
        <v>13</v>
      </c>
      <c r="E12" s="248" t="s">
        <v>396</v>
      </c>
      <c r="F12" s="222">
        <v>0</v>
      </c>
      <c r="G12" s="223">
        <v>48</v>
      </c>
      <c r="H12" s="224">
        <v>2</v>
      </c>
      <c r="I12" s="224">
        <v>48</v>
      </c>
      <c r="J12" s="224">
        <v>48</v>
      </c>
      <c r="K12" s="224">
        <v>328</v>
      </c>
      <c r="L12" s="224">
        <v>1931</v>
      </c>
      <c r="M12" s="140" t="s">
        <v>141</v>
      </c>
      <c r="N12" s="140" t="s">
        <v>141</v>
      </c>
    </row>
    <row r="13" spans="1:14" s="22" customFormat="1" ht="16.5" thickBot="1">
      <c r="A13" s="120">
        <v>10</v>
      </c>
      <c r="B13" s="214">
        <v>10</v>
      </c>
      <c r="C13" s="220">
        <v>10</v>
      </c>
      <c r="D13" s="221">
        <v>20</v>
      </c>
      <c r="E13" s="248" t="s">
        <v>394</v>
      </c>
      <c r="F13" s="222">
        <v>0</v>
      </c>
      <c r="G13" s="223">
        <v>40</v>
      </c>
      <c r="H13" s="224">
        <v>8</v>
      </c>
      <c r="I13" s="224">
        <v>40</v>
      </c>
      <c r="J13" s="224">
        <v>40</v>
      </c>
      <c r="K13" s="224">
        <v>299</v>
      </c>
      <c r="L13" s="224">
        <v>1210</v>
      </c>
      <c r="M13" s="140" t="s">
        <v>141</v>
      </c>
      <c r="N13" s="140" t="s">
        <v>141</v>
      </c>
    </row>
    <row r="14" spans="1:14" s="22" customFormat="1" ht="16.5" thickBot="1">
      <c r="A14" s="120">
        <v>11</v>
      </c>
      <c r="B14" s="214">
        <v>11</v>
      </c>
      <c r="C14" s="220">
        <v>10</v>
      </c>
      <c r="D14" s="221">
        <v>17</v>
      </c>
      <c r="E14" s="248" t="s">
        <v>371</v>
      </c>
      <c r="F14" s="245">
        <v>4867</v>
      </c>
      <c r="G14" s="223">
        <v>40</v>
      </c>
      <c r="H14" s="224">
        <v>0</v>
      </c>
      <c r="I14" s="224">
        <v>40</v>
      </c>
      <c r="J14" s="224">
        <v>40</v>
      </c>
      <c r="K14" s="224">
        <v>299</v>
      </c>
      <c r="L14" s="224">
        <v>1348</v>
      </c>
      <c r="M14" s="140" t="s">
        <v>141</v>
      </c>
      <c r="N14" s="140" t="s">
        <v>141</v>
      </c>
    </row>
    <row r="15" spans="1:14" s="22" customFormat="1" ht="16.5" thickBot="1">
      <c r="A15" s="120">
        <v>12</v>
      </c>
      <c r="B15" s="214">
        <v>12</v>
      </c>
      <c r="C15" s="220">
        <v>12</v>
      </c>
      <c r="D15" s="221">
        <v>12</v>
      </c>
      <c r="E15" s="248" t="s">
        <v>353</v>
      </c>
      <c r="F15" s="245">
        <v>5333</v>
      </c>
      <c r="G15" s="223">
        <v>35</v>
      </c>
      <c r="H15" s="224">
        <v>4</v>
      </c>
      <c r="I15" s="224">
        <v>35</v>
      </c>
      <c r="J15" s="224">
        <v>35</v>
      </c>
      <c r="K15" s="224">
        <v>280</v>
      </c>
      <c r="L15" s="224">
        <v>1931</v>
      </c>
      <c r="M15" s="140" t="s">
        <v>141</v>
      </c>
      <c r="N15" s="140" t="s">
        <v>141</v>
      </c>
    </row>
    <row r="16" spans="1:14" s="22" customFormat="1" ht="16.5" thickBot="1">
      <c r="A16" s="120">
        <v>13</v>
      </c>
      <c r="B16" s="214">
        <v>13</v>
      </c>
      <c r="C16" s="220">
        <v>13</v>
      </c>
      <c r="D16" s="221">
        <v>5</v>
      </c>
      <c r="E16" s="248" t="s">
        <v>359</v>
      </c>
      <c r="F16" s="245">
        <v>5360</v>
      </c>
      <c r="G16" s="224">
        <v>13</v>
      </c>
      <c r="H16" s="223">
        <v>25</v>
      </c>
      <c r="I16" s="224">
        <v>25</v>
      </c>
      <c r="J16" s="224">
        <v>25</v>
      </c>
      <c r="K16" s="224">
        <v>237</v>
      </c>
      <c r="L16" s="224">
        <v>2921</v>
      </c>
      <c r="M16" s="140" t="s">
        <v>141</v>
      </c>
      <c r="N16" s="140" t="s">
        <v>141</v>
      </c>
    </row>
    <row r="17" spans="1:14" s="22" customFormat="1" ht="16.5" thickBot="1">
      <c r="A17" s="120">
        <v>14</v>
      </c>
      <c r="B17" s="214">
        <v>14</v>
      </c>
      <c r="C17" s="220">
        <v>14</v>
      </c>
      <c r="D17" s="221">
        <v>21</v>
      </c>
      <c r="E17" s="248" t="s">
        <v>226</v>
      </c>
      <c r="F17" s="245">
        <v>5317</v>
      </c>
      <c r="G17" s="223">
        <v>24</v>
      </c>
      <c r="H17" s="224">
        <v>16</v>
      </c>
      <c r="I17" s="224">
        <v>24</v>
      </c>
      <c r="J17" s="224">
        <v>24</v>
      </c>
      <c r="K17" s="224">
        <v>232</v>
      </c>
      <c r="L17" s="224">
        <v>1191</v>
      </c>
      <c r="M17" s="140" t="s">
        <v>141</v>
      </c>
      <c r="N17" s="140" t="s">
        <v>141</v>
      </c>
    </row>
    <row r="18" spans="1:14" s="22" customFormat="1" ht="16.5" thickBot="1">
      <c r="A18" s="120">
        <v>15</v>
      </c>
      <c r="B18" s="214">
        <v>15</v>
      </c>
      <c r="C18" s="220">
        <v>14</v>
      </c>
      <c r="D18" s="221">
        <v>16</v>
      </c>
      <c r="E18" s="248" t="s">
        <v>392</v>
      </c>
      <c r="F18" s="222">
        <v>0</v>
      </c>
      <c r="G18" s="223">
        <v>24</v>
      </c>
      <c r="H18" s="224">
        <v>0</v>
      </c>
      <c r="I18" s="224">
        <v>24</v>
      </c>
      <c r="J18" s="224">
        <v>24</v>
      </c>
      <c r="K18" s="224">
        <v>232</v>
      </c>
      <c r="L18" s="224">
        <v>1720</v>
      </c>
      <c r="M18" s="140" t="s">
        <v>141</v>
      </c>
      <c r="N18" s="140" t="s">
        <v>141</v>
      </c>
    </row>
    <row r="19" spans="1:14" s="22" customFormat="1" ht="16.5" thickBot="1">
      <c r="A19" s="120">
        <v>16</v>
      </c>
      <c r="B19" s="214">
        <v>16</v>
      </c>
      <c r="C19" s="220">
        <v>16</v>
      </c>
      <c r="D19" s="221">
        <v>18</v>
      </c>
      <c r="E19" s="248" t="s">
        <v>415</v>
      </c>
      <c r="F19" s="222">
        <v>0</v>
      </c>
      <c r="G19" s="224">
        <v>12</v>
      </c>
      <c r="H19" s="223">
        <v>22</v>
      </c>
      <c r="I19" s="224">
        <v>22</v>
      </c>
      <c r="J19" s="224">
        <v>22</v>
      </c>
      <c r="K19" s="224">
        <v>222</v>
      </c>
      <c r="L19" s="224">
        <v>1345</v>
      </c>
      <c r="M19" s="140" t="s">
        <v>141</v>
      </c>
      <c r="N19" s="140" t="s">
        <v>141</v>
      </c>
    </row>
    <row r="20" spans="1:14" s="22" customFormat="1" ht="16.5" thickBot="1">
      <c r="A20" s="120">
        <v>17</v>
      </c>
      <c r="B20" s="214">
        <v>17</v>
      </c>
      <c r="C20" s="220">
        <v>16</v>
      </c>
      <c r="D20" s="221">
        <v>15</v>
      </c>
      <c r="E20" s="248" t="s">
        <v>404</v>
      </c>
      <c r="F20" s="222">
        <v>0</v>
      </c>
      <c r="G20" s="223">
        <v>22</v>
      </c>
      <c r="H20" s="224">
        <v>1</v>
      </c>
      <c r="I20" s="224">
        <v>22</v>
      </c>
      <c r="J20" s="224">
        <v>22</v>
      </c>
      <c r="K20" s="224">
        <v>222</v>
      </c>
      <c r="L20" s="224">
        <v>1814</v>
      </c>
      <c r="M20" s="140" t="s">
        <v>141</v>
      </c>
      <c r="N20" s="140" t="s">
        <v>141</v>
      </c>
    </row>
    <row r="21" spans="1:14" s="22" customFormat="1" ht="16.5" thickBot="1">
      <c r="A21" s="120">
        <v>18</v>
      </c>
      <c r="B21" s="214">
        <v>18</v>
      </c>
      <c r="C21" s="220">
        <v>18</v>
      </c>
      <c r="D21" s="221">
        <v>10</v>
      </c>
      <c r="E21" s="248" t="s">
        <v>377</v>
      </c>
      <c r="F21" s="222">
        <v>0</v>
      </c>
      <c r="G21" s="224">
        <v>11</v>
      </c>
      <c r="H21" s="223">
        <v>20</v>
      </c>
      <c r="I21" s="224">
        <v>20</v>
      </c>
      <c r="J21" s="224">
        <v>20</v>
      </c>
      <c r="K21" s="224">
        <v>212</v>
      </c>
      <c r="L21" s="224">
        <v>2342</v>
      </c>
      <c r="M21" s="140" t="s">
        <v>141</v>
      </c>
      <c r="N21" s="140" t="s">
        <v>141</v>
      </c>
    </row>
    <row r="22" spans="1:14" ht="16.5" thickBot="1">
      <c r="A22" s="120">
        <v>19</v>
      </c>
      <c r="B22" s="214">
        <v>19</v>
      </c>
      <c r="C22" s="220">
        <v>18</v>
      </c>
      <c r="D22" s="221">
        <v>19</v>
      </c>
      <c r="E22" s="248" t="s">
        <v>218</v>
      </c>
      <c r="F22" s="222">
        <v>0</v>
      </c>
      <c r="G22" s="224">
        <v>18</v>
      </c>
      <c r="H22" s="223">
        <v>20</v>
      </c>
      <c r="I22" s="224">
        <v>20</v>
      </c>
      <c r="J22" s="224">
        <v>20</v>
      </c>
      <c r="K22" s="224">
        <v>212</v>
      </c>
      <c r="L22" s="224">
        <v>1315</v>
      </c>
      <c r="M22" s="140" t="s">
        <v>141</v>
      </c>
      <c r="N22" s="140" t="s">
        <v>141</v>
      </c>
    </row>
    <row r="23" spans="1:14" ht="16.5" thickBot="1">
      <c r="A23" s="120">
        <v>20</v>
      </c>
      <c r="B23" s="214">
        <v>20</v>
      </c>
      <c r="C23" s="220">
        <v>20</v>
      </c>
      <c r="D23" s="221">
        <v>33</v>
      </c>
      <c r="E23" s="248" t="s">
        <v>399</v>
      </c>
      <c r="F23" s="222">
        <v>0</v>
      </c>
      <c r="G23" s="223">
        <v>18</v>
      </c>
      <c r="H23" s="224">
        <v>12</v>
      </c>
      <c r="I23" s="224">
        <v>18</v>
      </c>
      <c r="J23" s="224">
        <v>18</v>
      </c>
      <c r="K23" s="224">
        <v>201</v>
      </c>
      <c r="L23" s="224">
        <v>881</v>
      </c>
      <c r="M23" s="140" t="s">
        <v>141</v>
      </c>
      <c r="N23" s="140" t="s">
        <v>141</v>
      </c>
    </row>
    <row r="24" spans="1:14" ht="16.5" thickBot="1">
      <c r="A24" s="120">
        <v>21</v>
      </c>
      <c r="B24" s="214">
        <v>21</v>
      </c>
      <c r="C24" s="220">
        <v>20</v>
      </c>
      <c r="D24" s="221">
        <v>9</v>
      </c>
      <c r="E24" s="248" t="s">
        <v>400</v>
      </c>
      <c r="F24" s="229">
        <v>4862</v>
      </c>
      <c r="G24" s="223">
        <v>18</v>
      </c>
      <c r="H24" s="224">
        <v>4</v>
      </c>
      <c r="I24" s="224">
        <v>18</v>
      </c>
      <c r="J24" s="224">
        <v>18</v>
      </c>
      <c r="K24" s="224">
        <v>201</v>
      </c>
      <c r="L24" s="224">
        <v>2381</v>
      </c>
      <c r="M24" s="140" t="s">
        <v>141</v>
      </c>
      <c r="N24" s="140" t="s">
        <v>141</v>
      </c>
    </row>
    <row r="25" spans="1:14" ht="16.5" thickBot="1">
      <c r="A25" s="120">
        <v>22</v>
      </c>
      <c r="B25" s="214">
        <v>22</v>
      </c>
      <c r="C25" s="220">
        <v>20</v>
      </c>
      <c r="D25" s="221">
        <v>29</v>
      </c>
      <c r="E25" s="248" t="s">
        <v>407</v>
      </c>
      <c r="F25" s="222">
        <v>0</v>
      </c>
      <c r="G25" s="224">
        <v>7</v>
      </c>
      <c r="H25" s="223">
        <v>18</v>
      </c>
      <c r="I25" s="224">
        <v>18</v>
      </c>
      <c r="J25" s="224">
        <v>18</v>
      </c>
      <c r="K25" s="224">
        <v>201</v>
      </c>
      <c r="L25" s="224">
        <v>1023</v>
      </c>
      <c r="M25" s="140" t="s">
        <v>141</v>
      </c>
      <c r="N25" s="140" t="s">
        <v>141</v>
      </c>
    </row>
    <row r="26" spans="1:14" ht="16.5" thickBot="1">
      <c r="A26" s="120">
        <v>23</v>
      </c>
      <c r="B26" s="214">
        <v>23</v>
      </c>
      <c r="C26" s="220">
        <v>20</v>
      </c>
      <c r="D26" s="221">
        <v>26</v>
      </c>
      <c r="E26" s="248" t="s">
        <v>382</v>
      </c>
      <c r="F26" s="222">
        <v>0</v>
      </c>
      <c r="G26" s="224">
        <v>11</v>
      </c>
      <c r="H26" s="223">
        <v>18</v>
      </c>
      <c r="I26" s="224">
        <v>18</v>
      </c>
      <c r="J26" s="224">
        <v>18</v>
      </c>
      <c r="K26" s="224">
        <v>201</v>
      </c>
      <c r="L26" s="224">
        <v>1078</v>
      </c>
      <c r="M26" s="140" t="s">
        <v>141</v>
      </c>
      <c r="N26" s="140" t="s">
        <v>141</v>
      </c>
    </row>
    <row r="27" spans="1:14" ht="16.5" thickBot="1">
      <c r="A27" s="120">
        <v>24</v>
      </c>
      <c r="B27" s="214">
        <v>24</v>
      </c>
      <c r="C27" s="220">
        <v>24</v>
      </c>
      <c r="D27" s="221">
        <v>14</v>
      </c>
      <c r="E27" s="248" t="s">
        <v>311</v>
      </c>
      <c r="F27" s="222">
        <v>0</v>
      </c>
      <c r="G27" s="223">
        <v>16</v>
      </c>
      <c r="H27" s="224">
        <v>14</v>
      </c>
      <c r="I27" s="224">
        <v>16</v>
      </c>
      <c r="J27" s="224">
        <v>16</v>
      </c>
      <c r="K27" s="224">
        <v>189</v>
      </c>
      <c r="L27" s="224">
        <v>1826</v>
      </c>
      <c r="M27" s="140" t="s">
        <v>141</v>
      </c>
      <c r="N27" s="140" t="s">
        <v>141</v>
      </c>
    </row>
    <row r="28" spans="1:14" ht="16.5" thickBot="1">
      <c r="A28" s="120">
        <v>25</v>
      </c>
      <c r="B28" s="214">
        <v>25</v>
      </c>
      <c r="C28" s="220">
        <v>24</v>
      </c>
      <c r="D28" s="221">
        <v>48</v>
      </c>
      <c r="E28" s="248" t="s">
        <v>329</v>
      </c>
      <c r="F28" s="222">
        <v>0</v>
      </c>
      <c r="G28" s="223">
        <v>16</v>
      </c>
      <c r="H28" s="224">
        <v>0</v>
      </c>
      <c r="I28" s="224">
        <v>16</v>
      </c>
      <c r="J28" s="224">
        <v>16</v>
      </c>
      <c r="K28" s="224">
        <v>189</v>
      </c>
      <c r="L28" s="224">
        <v>618</v>
      </c>
      <c r="M28" s="140" t="s">
        <v>141</v>
      </c>
      <c r="N28" s="140" t="s">
        <v>141</v>
      </c>
    </row>
    <row r="29" spans="1:14" ht="16.5" thickBot="1">
      <c r="A29" s="120">
        <v>26</v>
      </c>
      <c r="B29" s="214">
        <v>26</v>
      </c>
      <c r="C29" s="220">
        <v>26</v>
      </c>
      <c r="D29" s="221">
        <v>64</v>
      </c>
      <c r="E29" s="248" t="s">
        <v>456</v>
      </c>
      <c r="F29" s="222">
        <v>0</v>
      </c>
      <c r="G29" s="224">
        <v>7</v>
      </c>
      <c r="H29" s="223">
        <v>14</v>
      </c>
      <c r="I29" s="224">
        <v>14</v>
      </c>
      <c r="J29" s="224">
        <v>14</v>
      </c>
      <c r="K29" s="224">
        <v>177</v>
      </c>
      <c r="L29" s="224">
        <v>471</v>
      </c>
      <c r="M29" s="140" t="s">
        <v>141</v>
      </c>
      <c r="N29" s="140" t="s">
        <v>141</v>
      </c>
    </row>
    <row r="30" spans="1:14" ht="16.5" thickBot="1">
      <c r="A30" s="120">
        <v>27</v>
      </c>
      <c r="B30" s="214">
        <v>27</v>
      </c>
      <c r="C30" s="220">
        <v>27</v>
      </c>
      <c r="D30" s="221">
        <v>23</v>
      </c>
      <c r="E30" s="248" t="s">
        <v>295</v>
      </c>
      <c r="F30" s="222">
        <v>0</v>
      </c>
      <c r="G30" s="223">
        <v>12</v>
      </c>
      <c r="H30" s="224">
        <v>0</v>
      </c>
      <c r="I30" s="224">
        <v>12</v>
      </c>
      <c r="J30" s="224">
        <v>12</v>
      </c>
      <c r="K30" s="224">
        <v>164</v>
      </c>
      <c r="L30" s="224">
        <v>1182</v>
      </c>
      <c r="M30" s="140" t="s">
        <v>141</v>
      </c>
      <c r="N30" s="140" t="s">
        <v>141</v>
      </c>
    </row>
    <row r="31" spans="1:14" ht="16.5" thickBot="1">
      <c r="A31" s="120">
        <v>28</v>
      </c>
      <c r="B31" s="214">
        <v>28</v>
      </c>
      <c r="C31" s="220">
        <v>27</v>
      </c>
      <c r="D31" s="221">
        <v>101</v>
      </c>
      <c r="E31" s="248" t="s">
        <v>506</v>
      </c>
      <c r="F31" s="222">
        <v>0</v>
      </c>
      <c r="G31" s="223">
        <v>12</v>
      </c>
      <c r="H31" s="224">
        <v>2</v>
      </c>
      <c r="I31" s="224">
        <v>12</v>
      </c>
      <c r="J31" s="224">
        <v>12</v>
      </c>
      <c r="K31" s="224">
        <v>164</v>
      </c>
      <c r="L31" s="224">
        <v>323</v>
      </c>
      <c r="M31" s="140" t="s">
        <v>141</v>
      </c>
      <c r="N31" s="140" t="s">
        <v>141</v>
      </c>
    </row>
    <row r="32" spans="1:14" ht="16.5" thickBot="1">
      <c r="A32" s="120">
        <v>29</v>
      </c>
      <c r="B32" s="214">
        <v>29</v>
      </c>
      <c r="C32" s="220">
        <v>27</v>
      </c>
      <c r="D32" s="221">
        <v>37</v>
      </c>
      <c r="E32" s="248" t="s">
        <v>479</v>
      </c>
      <c r="F32" s="222">
        <v>0</v>
      </c>
      <c r="G32" s="223">
        <v>12</v>
      </c>
      <c r="H32" s="224">
        <v>0</v>
      </c>
      <c r="I32" s="224">
        <v>12</v>
      </c>
      <c r="J32" s="224">
        <v>12</v>
      </c>
      <c r="K32" s="224">
        <v>164</v>
      </c>
      <c r="L32" s="224">
        <v>718</v>
      </c>
      <c r="M32" s="140" t="s">
        <v>141</v>
      </c>
      <c r="N32" s="140" t="s">
        <v>141</v>
      </c>
    </row>
    <row r="33" spans="1:14" ht="16.5" thickBot="1">
      <c r="A33" s="120">
        <v>30</v>
      </c>
      <c r="B33" s="214">
        <v>30</v>
      </c>
      <c r="C33" s="220">
        <v>27</v>
      </c>
      <c r="D33" s="221">
        <v>41</v>
      </c>
      <c r="E33" s="248" t="s">
        <v>340</v>
      </c>
      <c r="F33" s="222">
        <v>0</v>
      </c>
      <c r="G33" s="224">
        <v>2</v>
      </c>
      <c r="H33" s="223">
        <v>12</v>
      </c>
      <c r="I33" s="224">
        <v>12</v>
      </c>
      <c r="J33" s="224">
        <v>12</v>
      </c>
      <c r="K33" s="224">
        <v>164</v>
      </c>
      <c r="L33" s="224">
        <v>691</v>
      </c>
      <c r="M33" s="140" t="s">
        <v>141</v>
      </c>
      <c r="N33" s="140" t="s">
        <v>141</v>
      </c>
    </row>
    <row r="34" spans="1:14" ht="16.5" thickBot="1">
      <c r="A34" s="120">
        <v>31</v>
      </c>
      <c r="B34" s="214">
        <v>31</v>
      </c>
      <c r="C34" s="220">
        <v>27</v>
      </c>
      <c r="D34" s="221">
        <v>22</v>
      </c>
      <c r="E34" s="248" t="s">
        <v>380</v>
      </c>
      <c r="F34" s="222">
        <v>0</v>
      </c>
      <c r="G34" s="223">
        <v>12</v>
      </c>
      <c r="H34" s="223">
        <v>12</v>
      </c>
      <c r="I34" s="224">
        <v>12</v>
      </c>
      <c r="J34" s="224">
        <v>12</v>
      </c>
      <c r="K34" s="224">
        <v>164</v>
      </c>
      <c r="L34" s="224">
        <v>1183</v>
      </c>
      <c r="M34" s="140" t="s">
        <v>141</v>
      </c>
      <c r="N34" s="140" t="s">
        <v>141</v>
      </c>
    </row>
    <row r="35" spans="1:14" ht="16.5" thickBot="1">
      <c r="A35" s="120">
        <v>32</v>
      </c>
      <c r="B35" s="214">
        <v>32</v>
      </c>
      <c r="C35" s="220">
        <v>32</v>
      </c>
      <c r="D35" s="221">
        <v>120</v>
      </c>
      <c r="E35" s="248" t="s">
        <v>242</v>
      </c>
      <c r="F35" s="222">
        <v>0</v>
      </c>
      <c r="G35" s="223">
        <v>11</v>
      </c>
      <c r="H35" s="224">
        <v>0</v>
      </c>
      <c r="I35" s="224">
        <v>11</v>
      </c>
      <c r="J35" s="224">
        <v>11</v>
      </c>
      <c r="K35" s="224">
        <v>157</v>
      </c>
      <c r="L35" s="224">
        <v>274</v>
      </c>
      <c r="M35" s="140" t="s">
        <v>141</v>
      </c>
      <c r="N35" s="140" t="s">
        <v>141</v>
      </c>
    </row>
    <row r="36" spans="1:14" ht="16.5" thickBot="1">
      <c r="A36" s="120">
        <v>33</v>
      </c>
      <c r="B36" s="214">
        <v>33</v>
      </c>
      <c r="C36" s="220">
        <v>33</v>
      </c>
      <c r="D36" s="221">
        <v>31</v>
      </c>
      <c r="E36" s="248" t="s">
        <v>362</v>
      </c>
      <c r="F36" s="222">
        <v>0</v>
      </c>
      <c r="G36" s="223">
        <v>10</v>
      </c>
      <c r="H36" s="223">
        <v>10</v>
      </c>
      <c r="I36" s="224">
        <v>10</v>
      </c>
      <c r="J36" s="224">
        <v>10</v>
      </c>
      <c r="K36" s="224">
        <v>150</v>
      </c>
      <c r="L36" s="224">
        <v>970</v>
      </c>
      <c r="M36" s="140" t="s">
        <v>141</v>
      </c>
      <c r="N36" s="140" t="s">
        <v>141</v>
      </c>
    </row>
    <row r="37" spans="1:14" ht="16.5" thickBot="1">
      <c r="A37" s="120">
        <v>34</v>
      </c>
      <c r="B37" s="214">
        <v>34</v>
      </c>
      <c r="C37" s="220">
        <v>33</v>
      </c>
      <c r="D37" s="221">
        <v>82</v>
      </c>
      <c r="E37" s="248" t="s">
        <v>339</v>
      </c>
      <c r="F37" s="222">
        <v>0</v>
      </c>
      <c r="G37" s="224">
        <v>4</v>
      </c>
      <c r="H37" s="223">
        <v>10</v>
      </c>
      <c r="I37" s="224">
        <v>10</v>
      </c>
      <c r="J37" s="224">
        <v>10</v>
      </c>
      <c r="K37" s="224">
        <v>150</v>
      </c>
      <c r="L37" s="224">
        <v>397</v>
      </c>
      <c r="M37" s="140" t="s">
        <v>141</v>
      </c>
      <c r="N37" s="140" t="s">
        <v>141</v>
      </c>
    </row>
    <row r="38" spans="1:14" ht="16.5" thickBot="1">
      <c r="A38" s="120">
        <v>35</v>
      </c>
      <c r="B38" s="214">
        <v>35</v>
      </c>
      <c r="C38" s="220">
        <v>33</v>
      </c>
      <c r="D38" s="221">
        <v>189</v>
      </c>
      <c r="E38" s="248" t="s">
        <v>176</v>
      </c>
      <c r="F38" s="222">
        <v>0</v>
      </c>
      <c r="G38" s="223">
        <v>10</v>
      </c>
      <c r="H38" s="224">
        <v>0</v>
      </c>
      <c r="I38" s="224">
        <v>10</v>
      </c>
      <c r="J38" s="224">
        <v>10</v>
      </c>
      <c r="K38" s="224">
        <v>150</v>
      </c>
      <c r="L38" s="224">
        <v>150</v>
      </c>
      <c r="M38" s="140" t="s">
        <v>141</v>
      </c>
      <c r="N38" s="140" t="s">
        <v>141</v>
      </c>
    </row>
    <row r="39" spans="1:14" ht="16.5" thickBot="1">
      <c r="A39" s="120">
        <v>36</v>
      </c>
      <c r="B39" s="214">
        <v>36</v>
      </c>
      <c r="C39" s="220">
        <v>33</v>
      </c>
      <c r="D39" s="221">
        <v>35</v>
      </c>
      <c r="E39" s="248" t="s">
        <v>199</v>
      </c>
      <c r="F39" s="222">
        <v>0</v>
      </c>
      <c r="G39" s="223">
        <v>10</v>
      </c>
      <c r="H39" s="224">
        <v>0</v>
      </c>
      <c r="I39" s="224">
        <v>10</v>
      </c>
      <c r="J39" s="224">
        <v>10</v>
      </c>
      <c r="K39" s="224">
        <v>150</v>
      </c>
      <c r="L39" s="224">
        <v>828</v>
      </c>
      <c r="M39" s="140" t="s">
        <v>141</v>
      </c>
      <c r="N39" s="140" t="s">
        <v>141</v>
      </c>
    </row>
    <row r="40" spans="1:14" ht="16.5" thickBot="1">
      <c r="A40" s="120">
        <v>37</v>
      </c>
      <c r="B40" s="214">
        <v>37</v>
      </c>
      <c r="C40" s="220">
        <v>37</v>
      </c>
      <c r="D40" s="221">
        <v>112</v>
      </c>
      <c r="E40" s="248" t="s">
        <v>465</v>
      </c>
      <c r="F40" s="222">
        <v>0</v>
      </c>
      <c r="G40" s="223">
        <v>9</v>
      </c>
      <c r="H40" s="224">
        <v>0</v>
      </c>
      <c r="I40" s="224">
        <v>9</v>
      </c>
      <c r="J40" s="224">
        <v>9</v>
      </c>
      <c r="K40" s="224">
        <v>142</v>
      </c>
      <c r="L40" s="224">
        <v>293</v>
      </c>
      <c r="M40" s="140" t="s">
        <v>141</v>
      </c>
      <c r="N40" s="140" t="s">
        <v>141</v>
      </c>
    </row>
    <row r="41" spans="1:14" ht="16.5" thickBot="1">
      <c r="A41" s="120">
        <v>38</v>
      </c>
      <c r="B41" s="214">
        <v>38</v>
      </c>
      <c r="C41" s="220">
        <v>37</v>
      </c>
      <c r="D41" s="221">
        <v>53</v>
      </c>
      <c r="E41" s="248" t="s">
        <v>235</v>
      </c>
      <c r="F41" s="222">
        <v>0</v>
      </c>
      <c r="G41" s="223">
        <v>9</v>
      </c>
      <c r="H41" s="224">
        <v>0</v>
      </c>
      <c r="I41" s="224">
        <v>9</v>
      </c>
      <c r="J41" s="224">
        <v>9</v>
      </c>
      <c r="K41" s="224">
        <v>142</v>
      </c>
      <c r="L41" s="224">
        <v>539</v>
      </c>
      <c r="M41" s="140" t="s">
        <v>141</v>
      </c>
      <c r="N41" s="140" t="s">
        <v>141</v>
      </c>
    </row>
    <row r="42" spans="1:14" ht="16.5" thickBot="1">
      <c r="A42" s="120">
        <v>39</v>
      </c>
      <c r="B42" s="214">
        <v>39</v>
      </c>
      <c r="C42" s="220">
        <v>37</v>
      </c>
      <c r="D42" s="221">
        <v>57</v>
      </c>
      <c r="E42" s="248" t="s">
        <v>398</v>
      </c>
      <c r="F42" s="245">
        <v>6146</v>
      </c>
      <c r="G42" s="224">
        <v>8</v>
      </c>
      <c r="H42" s="223">
        <v>9</v>
      </c>
      <c r="I42" s="224">
        <v>9</v>
      </c>
      <c r="J42" s="224">
        <v>9</v>
      </c>
      <c r="K42" s="224">
        <v>142</v>
      </c>
      <c r="L42" s="224">
        <v>522</v>
      </c>
      <c r="M42" s="140" t="s">
        <v>141</v>
      </c>
      <c r="N42" s="140" t="s">
        <v>141</v>
      </c>
    </row>
    <row r="43" spans="1:14" ht="16.5" thickBot="1">
      <c r="A43" s="120">
        <v>40</v>
      </c>
      <c r="B43" s="214">
        <v>40</v>
      </c>
      <c r="C43" s="220">
        <v>37</v>
      </c>
      <c r="D43" s="221">
        <v>61</v>
      </c>
      <c r="E43" s="248" t="s">
        <v>250</v>
      </c>
      <c r="F43" s="222">
        <v>0</v>
      </c>
      <c r="G43" s="223">
        <v>9</v>
      </c>
      <c r="H43" s="224">
        <v>0</v>
      </c>
      <c r="I43" s="224">
        <v>9</v>
      </c>
      <c r="J43" s="224">
        <v>9</v>
      </c>
      <c r="K43" s="224">
        <v>142</v>
      </c>
      <c r="L43" s="224">
        <v>516</v>
      </c>
      <c r="M43" s="140" t="s">
        <v>141</v>
      </c>
      <c r="N43" s="140" t="s">
        <v>141</v>
      </c>
    </row>
    <row r="44" spans="1:14" ht="16.5" thickBot="1">
      <c r="A44" s="120">
        <v>41</v>
      </c>
      <c r="B44" s="214">
        <v>41</v>
      </c>
      <c r="C44" s="220">
        <v>37</v>
      </c>
      <c r="D44" s="221">
        <v>147</v>
      </c>
      <c r="E44" s="248" t="s">
        <v>374</v>
      </c>
      <c r="F44" s="222">
        <v>0</v>
      </c>
      <c r="G44" s="223">
        <v>9</v>
      </c>
      <c r="H44" s="224">
        <v>7</v>
      </c>
      <c r="I44" s="224">
        <v>9</v>
      </c>
      <c r="J44" s="224">
        <v>9</v>
      </c>
      <c r="K44" s="224">
        <v>142</v>
      </c>
      <c r="L44" s="224">
        <v>218</v>
      </c>
      <c r="M44" s="140" t="s">
        <v>141</v>
      </c>
      <c r="N44" s="140" t="s">
        <v>141</v>
      </c>
    </row>
    <row r="45" spans="1:14" ht="16.5" thickBot="1">
      <c r="A45" s="120">
        <v>42</v>
      </c>
      <c r="B45" s="214">
        <v>42</v>
      </c>
      <c r="C45" s="220">
        <v>42</v>
      </c>
      <c r="D45" s="221">
        <v>36</v>
      </c>
      <c r="E45" s="248" t="s">
        <v>234</v>
      </c>
      <c r="F45" s="222">
        <v>0</v>
      </c>
      <c r="G45" s="224">
        <v>0</v>
      </c>
      <c r="H45" s="223">
        <v>8</v>
      </c>
      <c r="I45" s="224">
        <v>8</v>
      </c>
      <c r="J45" s="224">
        <v>8</v>
      </c>
      <c r="K45" s="224">
        <v>134</v>
      </c>
      <c r="L45" s="224">
        <v>746</v>
      </c>
      <c r="M45" s="140" t="s">
        <v>141</v>
      </c>
      <c r="N45" s="140" t="s">
        <v>141</v>
      </c>
    </row>
    <row r="46" spans="1:14" ht="16.5" thickBot="1">
      <c r="A46" s="120">
        <v>43</v>
      </c>
      <c r="B46" s="214">
        <v>43</v>
      </c>
      <c r="C46" s="220">
        <v>42</v>
      </c>
      <c r="D46" s="221">
        <v>80</v>
      </c>
      <c r="E46" s="248" t="s">
        <v>299</v>
      </c>
      <c r="F46" s="222">
        <v>0</v>
      </c>
      <c r="G46" s="223">
        <v>8</v>
      </c>
      <c r="H46" s="224">
        <v>0</v>
      </c>
      <c r="I46" s="224">
        <v>8</v>
      </c>
      <c r="J46" s="224">
        <v>8</v>
      </c>
      <c r="K46" s="224">
        <v>134</v>
      </c>
      <c r="L46" s="224">
        <v>399</v>
      </c>
      <c r="M46" s="140" t="s">
        <v>141</v>
      </c>
      <c r="N46" s="140" t="s">
        <v>141</v>
      </c>
    </row>
    <row r="47" spans="1:14" ht="16.5" thickBot="1">
      <c r="A47" s="120">
        <v>44</v>
      </c>
      <c r="B47" s="214">
        <v>44</v>
      </c>
      <c r="C47" s="220">
        <v>42</v>
      </c>
      <c r="D47" s="221">
        <v>30</v>
      </c>
      <c r="E47" s="248" t="s">
        <v>509</v>
      </c>
      <c r="F47" s="222">
        <v>0</v>
      </c>
      <c r="G47" s="224">
        <v>1</v>
      </c>
      <c r="H47" s="223">
        <v>8</v>
      </c>
      <c r="I47" s="224">
        <v>8</v>
      </c>
      <c r="J47" s="224">
        <v>8</v>
      </c>
      <c r="K47" s="224">
        <v>134</v>
      </c>
      <c r="L47" s="224">
        <v>1002</v>
      </c>
      <c r="M47" s="140" t="s">
        <v>141</v>
      </c>
      <c r="N47" s="140" t="s">
        <v>141</v>
      </c>
    </row>
    <row r="48" spans="1:14" ht="16.5" thickBot="1">
      <c r="A48" s="120">
        <v>45</v>
      </c>
      <c r="B48" s="214">
        <v>45</v>
      </c>
      <c r="C48" s="220">
        <v>42</v>
      </c>
      <c r="D48" s="221">
        <v>43</v>
      </c>
      <c r="E48" s="248" t="s">
        <v>292</v>
      </c>
      <c r="F48" s="222">
        <v>0</v>
      </c>
      <c r="G48" s="223">
        <v>8</v>
      </c>
      <c r="H48" s="224">
        <v>0</v>
      </c>
      <c r="I48" s="224">
        <v>8</v>
      </c>
      <c r="J48" s="224">
        <v>8</v>
      </c>
      <c r="K48" s="224">
        <v>134</v>
      </c>
      <c r="L48" s="224">
        <v>666</v>
      </c>
      <c r="M48" s="140" t="s">
        <v>141</v>
      </c>
      <c r="N48" s="140" t="s">
        <v>141</v>
      </c>
    </row>
    <row r="49" spans="1:14" ht="16.5" thickBot="1">
      <c r="A49" s="120">
        <v>46</v>
      </c>
      <c r="B49" s="214">
        <v>46</v>
      </c>
      <c r="C49" s="220">
        <v>42</v>
      </c>
      <c r="D49" s="221">
        <v>72</v>
      </c>
      <c r="E49" s="248" t="s">
        <v>457</v>
      </c>
      <c r="F49" s="222">
        <v>0</v>
      </c>
      <c r="G49" s="224">
        <v>3</v>
      </c>
      <c r="H49" s="223">
        <v>8</v>
      </c>
      <c r="I49" s="224">
        <v>8</v>
      </c>
      <c r="J49" s="224">
        <v>8</v>
      </c>
      <c r="K49" s="224">
        <v>134</v>
      </c>
      <c r="L49" s="224">
        <v>417</v>
      </c>
      <c r="M49" s="140" t="s">
        <v>141</v>
      </c>
      <c r="N49" s="140" t="s">
        <v>141</v>
      </c>
    </row>
    <row r="50" spans="1:14" ht="16.5" thickBot="1">
      <c r="A50" s="120">
        <v>47</v>
      </c>
      <c r="B50" s="214">
        <v>47</v>
      </c>
      <c r="C50" s="220">
        <v>42</v>
      </c>
      <c r="D50" s="221">
        <v>32</v>
      </c>
      <c r="E50" s="248" t="s">
        <v>239</v>
      </c>
      <c r="F50" s="222">
        <v>0</v>
      </c>
      <c r="G50" s="223">
        <v>8</v>
      </c>
      <c r="H50" s="224">
        <v>0</v>
      </c>
      <c r="I50" s="224">
        <v>8</v>
      </c>
      <c r="J50" s="224">
        <v>8</v>
      </c>
      <c r="K50" s="224">
        <v>134</v>
      </c>
      <c r="L50" s="224">
        <v>895</v>
      </c>
      <c r="M50" s="140" t="s">
        <v>141</v>
      </c>
      <c r="N50" s="140" t="s">
        <v>141</v>
      </c>
    </row>
    <row r="51" spans="1:14" ht="16.5" thickBot="1">
      <c r="A51" s="120">
        <v>48</v>
      </c>
      <c r="B51" s="214">
        <v>48</v>
      </c>
      <c r="C51" s="220">
        <v>42</v>
      </c>
      <c r="D51" s="221">
        <v>44</v>
      </c>
      <c r="E51" s="248" t="s">
        <v>225</v>
      </c>
      <c r="F51" s="222">
        <v>0</v>
      </c>
      <c r="G51" s="223">
        <v>8</v>
      </c>
      <c r="H51" s="224">
        <v>0</v>
      </c>
      <c r="I51" s="224">
        <v>8</v>
      </c>
      <c r="J51" s="224">
        <v>8</v>
      </c>
      <c r="K51" s="224">
        <v>134</v>
      </c>
      <c r="L51" s="224">
        <v>655</v>
      </c>
      <c r="M51" s="140" t="s">
        <v>141</v>
      </c>
      <c r="N51" s="140" t="s">
        <v>141</v>
      </c>
    </row>
    <row r="52" spans="1:14" ht="16.5" thickBot="1">
      <c r="A52" s="120">
        <v>49</v>
      </c>
      <c r="B52" s="214">
        <v>49</v>
      </c>
      <c r="C52" s="220">
        <v>42</v>
      </c>
      <c r="D52" s="221">
        <v>108</v>
      </c>
      <c r="E52" s="248" t="s">
        <v>204</v>
      </c>
      <c r="F52" s="222">
        <v>0</v>
      </c>
      <c r="G52" s="223">
        <v>8</v>
      </c>
      <c r="H52" s="224">
        <v>4</v>
      </c>
      <c r="I52" s="224">
        <v>8</v>
      </c>
      <c r="J52" s="224">
        <v>8</v>
      </c>
      <c r="K52" s="224">
        <v>134</v>
      </c>
      <c r="L52" s="224">
        <v>304</v>
      </c>
      <c r="M52" s="140" t="s">
        <v>141</v>
      </c>
      <c r="N52" s="140" t="s">
        <v>141</v>
      </c>
    </row>
    <row r="53" spans="1:14" ht="16.5" thickBot="1">
      <c r="A53" s="120">
        <v>50</v>
      </c>
      <c r="B53" s="214">
        <v>50</v>
      </c>
      <c r="C53" s="220">
        <v>42</v>
      </c>
      <c r="D53" s="221">
        <v>34</v>
      </c>
      <c r="E53" s="248" t="s">
        <v>402</v>
      </c>
      <c r="F53" s="222">
        <v>0</v>
      </c>
      <c r="G53" s="223">
        <v>8</v>
      </c>
      <c r="H53" s="224">
        <v>5</v>
      </c>
      <c r="I53" s="224">
        <v>8</v>
      </c>
      <c r="J53" s="224">
        <v>8</v>
      </c>
      <c r="K53" s="224">
        <v>134</v>
      </c>
      <c r="L53" s="224">
        <v>862</v>
      </c>
      <c r="M53" s="140" t="s">
        <v>141</v>
      </c>
      <c r="N53" s="140" t="s">
        <v>141</v>
      </c>
    </row>
    <row r="54" spans="1:14" ht="16.5" thickBot="1">
      <c r="A54" s="120">
        <v>51</v>
      </c>
      <c r="B54" s="214">
        <v>51</v>
      </c>
      <c r="C54" s="220">
        <v>42</v>
      </c>
      <c r="D54" s="221">
        <v>162</v>
      </c>
      <c r="E54" s="248" t="s">
        <v>369</v>
      </c>
      <c r="F54" s="222">
        <v>0</v>
      </c>
      <c r="G54" s="223">
        <v>8</v>
      </c>
      <c r="H54" s="224">
        <v>0</v>
      </c>
      <c r="I54" s="224">
        <v>8</v>
      </c>
      <c r="J54" s="224">
        <v>8</v>
      </c>
      <c r="K54" s="224">
        <v>134</v>
      </c>
      <c r="L54" s="224">
        <v>188</v>
      </c>
      <c r="M54" s="140" t="s">
        <v>141</v>
      </c>
      <c r="N54" s="140" t="s">
        <v>141</v>
      </c>
    </row>
    <row r="55" spans="1:14" ht="16.5" thickBot="1">
      <c r="A55" s="120">
        <v>52</v>
      </c>
      <c r="B55" s="214">
        <v>52</v>
      </c>
      <c r="C55" s="220">
        <v>42</v>
      </c>
      <c r="D55" s="221">
        <v>74</v>
      </c>
      <c r="E55" s="248" t="s">
        <v>245</v>
      </c>
      <c r="F55" s="222">
        <v>0</v>
      </c>
      <c r="G55" s="223">
        <v>8</v>
      </c>
      <c r="H55" s="224">
        <v>0</v>
      </c>
      <c r="I55" s="224">
        <v>8</v>
      </c>
      <c r="J55" s="224">
        <v>8</v>
      </c>
      <c r="K55" s="224">
        <v>134</v>
      </c>
      <c r="L55" s="224">
        <v>416</v>
      </c>
      <c r="M55" s="140" t="s">
        <v>141</v>
      </c>
      <c r="N55" s="140" t="s">
        <v>141</v>
      </c>
    </row>
    <row r="56" spans="1:14" ht="16.5" thickBot="1">
      <c r="A56" s="120">
        <v>53</v>
      </c>
      <c r="B56" s="214">
        <v>53</v>
      </c>
      <c r="C56" s="220">
        <v>42</v>
      </c>
      <c r="D56" s="221">
        <v>50</v>
      </c>
      <c r="E56" s="248" t="s">
        <v>403</v>
      </c>
      <c r="F56" s="222">
        <v>0</v>
      </c>
      <c r="G56" s="224">
        <v>7</v>
      </c>
      <c r="H56" s="223">
        <v>8</v>
      </c>
      <c r="I56" s="224">
        <v>8</v>
      </c>
      <c r="J56" s="224">
        <v>8</v>
      </c>
      <c r="K56" s="224">
        <v>134</v>
      </c>
      <c r="L56" s="224">
        <v>605</v>
      </c>
      <c r="M56" s="140" t="s">
        <v>141</v>
      </c>
      <c r="N56" s="140" t="s">
        <v>141</v>
      </c>
    </row>
    <row r="57" spans="1:14" ht="16.5" thickBot="1">
      <c r="A57" s="120">
        <v>54</v>
      </c>
      <c r="B57" s="214">
        <v>54</v>
      </c>
      <c r="C57" s="220">
        <v>42</v>
      </c>
      <c r="D57" s="221">
        <v>60</v>
      </c>
      <c r="E57" s="248" t="s">
        <v>330</v>
      </c>
      <c r="F57" s="222">
        <v>0</v>
      </c>
      <c r="G57" s="223">
        <v>8</v>
      </c>
      <c r="H57" s="224">
        <v>0</v>
      </c>
      <c r="I57" s="224">
        <v>8</v>
      </c>
      <c r="J57" s="224">
        <v>8</v>
      </c>
      <c r="K57" s="224">
        <v>134</v>
      </c>
      <c r="L57" s="224">
        <v>517</v>
      </c>
      <c r="M57" s="140" t="s">
        <v>141</v>
      </c>
      <c r="N57" s="140" t="s">
        <v>141</v>
      </c>
    </row>
    <row r="58" spans="1:14" ht="16.5" thickBot="1">
      <c r="A58" s="120">
        <v>55</v>
      </c>
      <c r="B58" s="214">
        <v>55</v>
      </c>
      <c r="C58" s="220">
        <v>42</v>
      </c>
      <c r="D58" s="221">
        <v>54</v>
      </c>
      <c r="E58" s="248" t="s">
        <v>213</v>
      </c>
      <c r="F58" s="222">
        <v>0</v>
      </c>
      <c r="G58" s="224">
        <v>5</v>
      </c>
      <c r="H58" s="223">
        <v>8</v>
      </c>
      <c r="I58" s="224">
        <v>8</v>
      </c>
      <c r="J58" s="224">
        <v>8</v>
      </c>
      <c r="K58" s="224">
        <v>134</v>
      </c>
      <c r="L58" s="224">
        <v>537</v>
      </c>
      <c r="M58" s="140" t="s">
        <v>141</v>
      </c>
      <c r="N58" s="140" t="s">
        <v>141</v>
      </c>
    </row>
    <row r="59" spans="1:14" ht="16.5" thickBot="1">
      <c r="A59" s="120">
        <v>56</v>
      </c>
      <c r="B59" s="214">
        <v>56</v>
      </c>
      <c r="C59" s="220">
        <v>42</v>
      </c>
      <c r="D59" s="221">
        <v>126</v>
      </c>
      <c r="E59" s="248" t="s">
        <v>160</v>
      </c>
      <c r="F59" s="222">
        <v>0</v>
      </c>
      <c r="G59" s="223">
        <v>8</v>
      </c>
      <c r="H59" s="224">
        <v>0</v>
      </c>
      <c r="I59" s="224">
        <v>8</v>
      </c>
      <c r="J59" s="224">
        <v>8</v>
      </c>
      <c r="K59" s="224">
        <v>134</v>
      </c>
      <c r="L59" s="224">
        <v>260</v>
      </c>
      <c r="M59" s="140" t="s">
        <v>141</v>
      </c>
      <c r="N59" s="140" t="s">
        <v>141</v>
      </c>
    </row>
    <row r="60" spans="1:14" ht="16.5" thickBot="1">
      <c r="A60" s="120">
        <v>57</v>
      </c>
      <c r="B60" s="214">
        <v>57</v>
      </c>
      <c r="C60" s="220">
        <v>57</v>
      </c>
      <c r="D60" s="221">
        <v>24</v>
      </c>
      <c r="E60" s="248" t="s">
        <v>357</v>
      </c>
      <c r="F60" s="229">
        <v>5364</v>
      </c>
      <c r="G60" s="224">
        <v>6</v>
      </c>
      <c r="H60" s="223">
        <v>7</v>
      </c>
      <c r="I60" s="224">
        <v>7</v>
      </c>
      <c r="J60" s="224">
        <v>7</v>
      </c>
      <c r="K60" s="224">
        <v>125</v>
      </c>
      <c r="L60" s="224">
        <v>1177</v>
      </c>
      <c r="M60" s="140" t="s">
        <v>141</v>
      </c>
      <c r="N60" s="140" t="s">
        <v>141</v>
      </c>
    </row>
    <row r="61" spans="1:14" ht="16.5" thickBot="1">
      <c r="A61" s="120">
        <v>58</v>
      </c>
      <c r="B61" s="214">
        <v>58</v>
      </c>
      <c r="C61" s="220">
        <v>57</v>
      </c>
      <c r="D61" s="221">
        <v>55</v>
      </c>
      <c r="E61" s="248" t="s">
        <v>331</v>
      </c>
      <c r="F61" s="222">
        <v>0</v>
      </c>
      <c r="G61" s="223">
        <v>7</v>
      </c>
      <c r="H61" s="224">
        <v>0</v>
      </c>
      <c r="I61" s="224">
        <v>7</v>
      </c>
      <c r="J61" s="224">
        <v>7</v>
      </c>
      <c r="K61" s="224">
        <v>125</v>
      </c>
      <c r="L61" s="224">
        <v>536</v>
      </c>
      <c r="M61" s="140" t="s">
        <v>141</v>
      </c>
      <c r="N61" s="140" t="s">
        <v>141</v>
      </c>
    </row>
    <row r="62" spans="1:14" ht="16.5" thickBot="1">
      <c r="A62" s="120">
        <v>59</v>
      </c>
      <c r="B62" s="214">
        <v>59</v>
      </c>
      <c r="C62" s="220">
        <v>57</v>
      </c>
      <c r="D62" s="221">
        <v>175</v>
      </c>
      <c r="E62" s="248" t="s">
        <v>249</v>
      </c>
      <c r="F62" s="222">
        <v>0</v>
      </c>
      <c r="G62" s="223">
        <v>7</v>
      </c>
      <c r="H62" s="224">
        <v>4</v>
      </c>
      <c r="I62" s="224">
        <v>7</v>
      </c>
      <c r="J62" s="224">
        <v>7</v>
      </c>
      <c r="K62" s="224">
        <v>125</v>
      </c>
      <c r="L62" s="224">
        <v>176</v>
      </c>
      <c r="M62" s="140" t="s">
        <v>141</v>
      </c>
      <c r="N62" s="140" t="s">
        <v>141</v>
      </c>
    </row>
    <row r="63" spans="1:14" ht="16.5" thickBot="1">
      <c r="A63" s="120">
        <v>60</v>
      </c>
      <c r="B63" s="214">
        <v>60</v>
      </c>
      <c r="C63" s="220">
        <v>57</v>
      </c>
      <c r="D63" s="221">
        <v>66</v>
      </c>
      <c r="E63" s="248" t="s">
        <v>507</v>
      </c>
      <c r="F63" s="222">
        <v>0</v>
      </c>
      <c r="G63" s="223">
        <v>7</v>
      </c>
      <c r="H63" s="224">
        <v>5</v>
      </c>
      <c r="I63" s="224">
        <v>7</v>
      </c>
      <c r="J63" s="224">
        <v>7</v>
      </c>
      <c r="K63" s="224">
        <v>125</v>
      </c>
      <c r="L63" s="224">
        <v>459</v>
      </c>
      <c r="M63" s="140" t="s">
        <v>141</v>
      </c>
      <c r="N63" s="140" t="s">
        <v>141</v>
      </c>
    </row>
    <row r="64" spans="1:14" ht="16.5" thickBot="1">
      <c r="A64" s="120">
        <v>61</v>
      </c>
      <c r="B64" s="214">
        <v>61</v>
      </c>
      <c r="C64" s="220">
        <v>57</v>
      </c>
      <c r="D64" s="221">
        <v>188</v>
      </c>
      <c r="E64" s="248" t="s">
        <v>276</v>
      </c>
      <c r="F64" s="222">
        <v>0</v>
      </c>
      <c r="G64" s="223">
        <v>7</v>
      </c>
      <c r="H64" s="224">
        <v>0</v>
      </c>
      <c r="I64" s="224">
        <v>7</v>
      </c>
      <c r="J64" s="224">
        <v>7</v>
      </c>
      <c r="K64" s="224">
        <v>125</v>
      </c>
      <c r="L64" s="224">
        <v>151</v>
      </c>
      <c r="M64" s="140" t="s">
        <v>141</v>
      </c>
      <c r="N64" s="140" t="s">
        <v>141</v>
      </c>
    </row>
    <row r="65" spans="1:14" ht="16.5" thickBot="1">
      <c r="A65" s="120">
        <v>62</v>
      </c>
      <c r="B65" s="214">
        <v>62</v>
      </c>
      <c r="C65" s="220">
        <v>57</v>
      </c>
      <c r="D65" s="221">
        <v>42</v>
      </c>
      <c r="E65" s="248" t="s">
        <v>354</v>
      </c>
      <c r="F65" s="229">
        <v>5422</v>
      </c>
      <c r="G65" s="223">
        <v>7</v>
      </c>
      <c r="H65" s="224">
        <v>3</v>
      </c>
      <c r="I65" s="224">
        <v>7</v>
      </c>
      <c r="J65" s="224">
        <v>7</v>
      </c>
      <c r="K65" s="224">
        <v>125</v>
      </c>
      <c r="L65" s="224">
        <v>679</v>
      </c>
      <c r="M65" s="140" t="s">
        <v>141</v>
      </c>
      <c r="N65" s="140" t="s">
        <v>141</v>
      </c>
    </row>
    <row r="66" spans="1:14" ht="16.5" thickBot="1">
      <c r="A66" s="120">
        <v>63</v>
      </c>
      <c r="B66" s="214">
        <v>63</v>
      </c>
      <c r="C66" s="220">
        <v>57</v>
      </c>
      <c r="D66" s="221">
        <v>106</v>
      </c>
      <c r="E66" s="248" t="s">
        <v>318</v>
      </c>
      <c r="F66" s="222">
        <v>0</v>
      </c>
      <c r="G66" s="223">
        <v>7</v>
      </c>
      <c r="H66" s="224">
        <v>0</v>
      </c>
      <c r="I66" s="224">
        <v>7</v>
      </c>
      <c r="J66" s="224">
        <v>7</v>
      </c>
      <c r="K66" s="224">
        <v>125</v>
      </c>
      <c r="L66" s="224">
        <v>310</v>
      </c>
      <c r="M66" s="140" t="s">
        <v>141</v>
      </c>
      <c r="N66" s="140" t="s">
        <v>141</v>
      </c>
    </row>
    <row r="67" spans="1:14" ht="16.5" thickBot="1">
      <c r="A67" s="120">
        <v>64</v>
      </c>
      <c r="B67" s="214">
        <v>64</v>
      </c>
      <c r="C67" s="220">
        <v>57</v>
      </c>
      <c r="D67" s="221">
        <v>146</v>
      </c>
      <c r="E67" s="248" t="s">
        <v>334</v>
      </c>
      <c r="F67" s="222">
        <v>0</v>
      </c>
      <c r="G67" s="224">
        <v>2</v>
      </c>
      <c r="H67" s="223">
        <v>7</v>
      </c>
      <c r="I67" s="224">
        <v>7</v>
      </c>
      <c r="J67" s="224">
        <v>7</v>
      </c>
      <c r="K67" s="224">
        <v>125</v>
      </c>
      <c r="L67" s="224">
        <v>218</v>
      </c>
      <c r="M67" s="140" t="s">
        <v>141</v>
      </c>
      <c r="N67" s="140" t="s">
        <v>141</v>
      </c>
    </row>
    <row r="68" spans="1:14" ht="16.5" thickBot="1">
      <c r="A68" s="120">
        <v>65</v>
      </c>
      <c r="B68" s="214">
        <v>65</v>
      </c>
      <c r="C68" s="220">
        <v>57</v>
      </c>
      <c r="D68" s="221">
        <v>27</v>
      </c>
      <c r="E68" s="248" t="s">
        <v>385</v>
      </c>
      <c r="F68" s="222">
        <v>0</v>
      </c>
      <c r="G68" s="224">
        <v>4</v>
      </c>
      <c r="H68" s="223">
        <v>7</v>
      </c>
      <c r="I68" s="224">
        <v>7</v>
      </c>
      <c r="J68" s="224">
        <v>7</v>
      </c>
      <c r="K68" s="224">
        <v>125</v>
      </c>
      <c r="L68" s="224">
        <v>1065</v>
      </c>
      <c r="M68" s="140" t="s">
        <v>141</v>
      </c>
      <c r="N68" s="140" t="s">
        <v>141</v>
      </c>
    </row>
    <row r="69" spans="1:14" ht="16.5" thickBot="1">
      <c r="A69" s="120">
        <v>66</v>
      </c>
      <c r="B69" s="214">
        <v>66</v>
      </c>
      <c r="C69" s="220">
        <v>57</v>
      </c>
      <c r="D69" s="221">
        <v>97</v>
      </c>
      <c r="E69" s="248" t="s">
        <v>206</v>
      </c>
      <c r="F69" s="222">
        <v>0</v>
      </c>
      <c r="G69" s="224">
        <v>4</v>
      </c>
      <c r="H69" s="223">
        <v>7</v>
      </c>
      <c r="I69" s="224">
        <v>7</v>
      </c>
      <c r="J69" s="224">
        <v>7</v>
      </c>
      <c r="K69" s="224">
        <v>125</v>
      </c>
      <c r="L69" s="224">
        <v>333</v>
      </c>
      <c r="M69" s="140" t="s">
        <v>141</v>
      </c>
      <c r="N69" s="140" t="s">
        <v>141</v>
      </c>
    </row>
    <row r="70" spans="1:14" ht="16.5" thickBot="1">
      <c r="A70" s="120">
        <v>67</v>
      </c>
      <c r="B70" s="214">
        <v>67</v>
      </c>
      <c r="C70" s="220">
        <v>67</v>
      </c>
      <c r="D70" s="221">
        <v>92</v>
      </c>
      <c r="E70" s="248" t="s">
        <v>454</v>
      </c>
      <c r="F70" s="222">
        <v>0</v>
      </c>
      <c r="G70" s="224">
        <v>4</v>
      </c>
      <c r="H70" s="223">
        <v>6</v>
      </c>
      <c r="I70" s="224">
        <v>6</v>
      </c>
      <c r="J70" s="224">
        <v>6</v>
      </c>
      <c r="K70" s="224">
        <v>116</v>
      </c>
      <c r="L70" s="224">
        <v>358</v>
      </c>
      <c r="M70" s="140" t="s">
        <v>141</v>
      </c>
      <c r="N70" s="140" t="s">
        <v>141</v>
      </c>
    </row>
    <row r="71" spans="1:14" ht="16.5" thickBot="1">
      <c r="A71" s="120">
        <v>68</v>
      </c>
      <c r="B71" s="214">
        <v>68</v>
      </c>
      <c r="C71" s="220">
        <v>67</v>
      </c>
      <c r="D71" s="221">
        <v>194</v>
      </c>
      <c r="E71" s="248" t="s">
        <v>495</v>
      </c>
      <c r="F71" s="222">
        <v>0</v>
      </c>
      <c r="G71" s="223">
        <v>6</v>
      </c>
      <c r="H71" s="224">
        <v>0</v>
      </c>
      <c r="I71" s="224">
        <v>6</v>
      </c>
      <c r="J71" s="224">
        <v>6</v>
      </c>
      <c r="K71" s="224">
        <v>116</v>
      </c>
      <c r="L71" s="224">
        <v>143</v>
      </c>
      <c r="M71" s="140" t="s">
        <v>141</v>
      </c>
      <c r="N71" s="140" t="s">
        <v>141</v>
      </c>
    </row>
    <row r="72" spans="1:14" ht="16.5" thickBot="1">
      <c r="A72" s="120">
        <v>69</v>
      </c>
      <c r="B72" s="214">
        <v>69</v>
      </c>
      <c r="C72" s="220">
        <v>67</v>
      </c>
      <c r="D72" s="221">
        <v>77</v>
      </c>
      <c r="E72" s="248" t="s">
        <v>442</v>
      </c>
      <c r="F72" s="222">
        <v>0</v>
      </c>
      <c r="G72" s="223">
        <v>6</v>
      </c>
      <c r="H72" s="224">
        <v>5</v>
      </c>
      <c r="I72" s="224">
        <v>6</v>
      </c>
      <c r="J72" s="224">
        <v>6</v>
      </c>
      <c r="K72" s="224">
        <v>116</v>
      </c>
      <c r="L72" s="224">
        <v>405</v>
      </c>
      <c r="M72" s="140" t="s">
        <v>141</v>
      </c>
      <c r="N72" s="140" t="s">
        <v>141</v>
      </c>
    </row>
    <row r="73" spans="1:14" ht="16.5" thickBot="1">
      <c r="A73" s="120">
        <v>70</v>
      </c>
      <c r="B73" s="214">
        <v>70</v>
      </c>
      <c r="C73" s="220">
        <v>67</v>
      </c>
      <c r="D73" s="221">
        <v>154</v>
      </c>
      <c r="E73" s="248" t="s">
        <v>223</v>
      </c>
      <c r="F73" s="222">
        <v>0</v>
      </c>
      <c r="G73" s="223">
        <v>6</v>
      </c>
      <c r="H73" s="224">
        <v>0</v>
      </c>
      <c r="I73" s="224">
        <v>6</v>
      </c>
      <c r="J73" s="224">
        <v>6</v>
      </c>
      <c r="K73" s="224">
        <v>116</v>
      </c>
      <c r="L73" s="224">
        <v>203</v>
      </c>
      <c r="M73" s="140" t="s">
        <v>141</v>
      </c>
      <c r="N73" s="140" t="s">
        <v>141</v>
      </c>
    </row>
    <row r="74" spans="1:14" ht="16.5" thickBot="1">
      <c r="A74" s="120">
        <v>71</v>
      </c>
      <c r="B74" s="214">
        <v>71</v>
      </c>
      <c r="C74" s="220">
        <v>67</v>
      </c>
      <c r="D74" s="221">
        <v>70</v>
      </c>
      <c r="E74" s="248" t="s">
        <v>241</v>
      </c>
      <c r="F74" s="222">
        <v>0</v>
      </c>
      <c r="G74" s="223">
        <v>6</v>
      </c>
      <c r="H74" s="224">
        <v>0</v>
      </c>
      <c r="I74" s="224">
        <v>6</v>
      </c>
      <c r="J74" s="224">
        <v>6</v>
      </c>
      <c r="K74" s="224">
        <v>116</v>
      </c>
      <c r="L74" s="224">
        <v>420</v>
      </c>
      <c r="M74" s="140" t="s">
        <v>141</v>
      </c>
      <c r="N74" s="140" t="s">
        <v>141</v>
      </c>
    </row>
    <row r="75" spans="1:14" ht="16.5" thickBot="1">
      <c r="A75" s="120">
        <v>72</v>
      </c>
      <c r="B75" s="214">
        <v>72</v>
      </c>
      <c r="C75" s="220">
        <v>67</v>
      </c>
      <c r="D75" s="221">
        <v>118</v>
      </c>
      <c r="E75" s="248" t="s">
        <v>501</v>
      </c>
      <c r="F75" s="222">
        <v>0</v>
      </c>
      <c r="G75" s="223">
        <v>6</v>
      </c>
      <c r="H75" s="224">
        <v>0</v>
      </c>
      <c r="I75" s="224">
        <v>6</v>
      </c>
      <c r="J75" s="224">
        <v>6</v>
      </c>
      <c r="K75" s="224">
        <v>116</v>
      </c>
      <c r="L75" s="224">
        <v>275</v>
      </c>
      <c r="M75" s="140" t="s">
        <v>141</v>
      </c>
      <c r="N75" s="140" t="s">
        <v>141</v>
      </c>
    </row>
    <row r="76" spans="1:14" ht="16.5" thickBot="1">
      <c r="A76" s="120">
        <v>73</v>
      </c>
      <c r="B76" s="214">
        <v>73</v>
      </c>
      <c r="C76" s="220">
        <v>67</v>
      </c>
      <c r="D76" s="221">
        <v>96</v>
      </c>
      <c r="E76" s="248" t="s">
        <v>320</v>
      </c>
      <c r="F76" s="222">
        <v>0</v>
      </c>
      <c r="G76" s="223">
        <v>6</v>
      </c>
      <c r="H76" s="224">
        <v>0</v>
      </c>
      <c r="I76" s="224">
        <v>6</v>
      </c>
      <c r="J76" s="224">
        <v>6</v>
      </c>
      <c r="K76" s="224">
        <v>116</v>
      </c>
      <c r="L76" s="224">
        <v>335</v>
      </c>
      <c r="M76" s="140" t="s">
        <v>141</v>
      </c>
      <c r="N76" s="140" t="s">
        <v>141</v>
      </c>
    </row>
    <row r="77" spans="1:14" ht="16.5" thickBot="1">
      <c r="A77" s="120">
        <v>74</v>
      </c>
      <c r="B77" s="214">
        <v>74</v>
      </c>
      <c r="C77" s="220">
        <v>67</v>
      </c>
      <c r="D77" s="221">
        <v>215</v>
      </c>
      <c r="E77" s="248" t="s">
        <v>476</v>
      </c>
      <c r="F77" s="222">
        <v>0</v>
      </c>
      <c r="G77" s="224">
        <v>5</v>
      </c>
      <c r="H77" s="223">
        <v>6</v>
      </c>
      <c r="I77" s="224">
        <v>6</v>
      </c>
      <c r="J77" s="224">
        <v>6</v>
      </c>
      <c r="K77" s="224">
        <v>116</v>
      </c>
      <c r="L77" s="224">
        <v>116</v>
      </c>
      <c r="M77" s="140" t="s">
        <v>141</v>
      </c>
      <c r="N77" s="140" t="s">
        <v>141</v>
      </c>
    </row>
    <row r="78" spans="1:14" ht="16.5" thickBot="1">
      <c r="A78" s="120">
        <v>75</v>
      </c>
      <c r="B78" s="214">
        <v>75</v>
      </c>
      <c r="C78" s="220">
        <v>67</v>
      </c>
      <c r="D78" s="221">
        <v>45</v>
      </c>
      <c r="E78" s="248" t="s">
        <v>178</v>
      </c>
      <c r="F78" s="222">
        <v>0</v>
      </c>
      <c r="G78" s="224">
        <v>2</v>
      </c>
      <c r="H78" s="223">
        <v>6</v>
      </c>
      <c r="I78" s="224">
        <v>6</v>
      </c>
      <c r="J78" s="224">
        <v>6</v>
      </c>
      <c r="K78" s="224">
        <v>116</v>
      </c>
      <c r="L78" s="224">
        <v>641</v>
      </c>
      <c r="M78" s="140" t="s">
        <v>141</v>
      </c>
      <c r="N78" s="140" t="s">
        <v>141</v>
      </c>
    </row>
    <row r="79" spans="1:14" ht="16.5" thickBot="1">
      <c r="A79" s="120">
        <v>76</v>
      </c>
      <c r="B79" s="214">
        <v>76</v>
      </c>
      <c r="C79" s="220">
        <v>67</v>
      </c>
      <c r="D79" s="221">
        <v>85</v>
      </c>
      <c r="E79" s="248" t="s">
        <v>498</v>
      </c>
      <c r="F79" s="222">
        <v>0</v>
      </c>
      <c r="G79" s="224">
        <v>2</v>
      </c>
      <c r="H79" s="223">
        <v>6</v>
      </c>
      <c r="I79" s="224">
        <v>6</v>
      </c>
      <c r="J79" s="224">
        <v>6</v>
      </c>
      <c r="K79" s="224">
        <v>116</v>
      </c>
      <c r="L79" s="224">
        <v>378</v>
      </c>
      <c r="M79" s="140" t="s">
        <v>141</v>
      </c>
      <c r="N79" s="140" t="s">
        <v>141</v>
      </c>
    </row>
    <row r="80" spans="1:14" ht="16.5" thickBot="1">
      <c r="A80" s="120">
        <v>77</v>
      </c>
      <c r="B80" s="214">
        <v>77</v>
      </c>
      <c r="C80" s="220">
        <v>67</v>
      </c>
      <c r="D80" s="221">
        <v>110</v>
      </c>
      <c r="E80" s="248" t="s">
        <v>327</v>
      </c>
      <c r="F80" s="222">
        <v>0</v>
      </c>
      <c r="G80" s="223">
        <v>6</v>
      </c>
      <c r="H80" s="224">
        <v>0</v>
      </c>
      <c r="I80" s="224">
        <v>6</v>
      </c>
      <c r="J80" s="224">
        <v>6</v>
      </c>
      <c r="K80" s="224">
        <v>116</v>
      </c>
      <c r="L80" s="224">
        <v>296</v>
      </c>
      <c r="M80" s="140" t="s">
        <v>141</v>
      </c>
      <c r="N80" s="140" t="s">
        <v>141</v>
      </c>
    </row>
    <row r="81" spans="1:14" ht="16.5" thickBot="1">
      <c r="A81" s="120">
        <v>78</v>
      </c>
      <c r="B81" s="214">
        <v>78</v>
      </c>
      <c r="C81" s="220">
        <v>67</v>
      </c>
      <c r="D81" s="221">
        <v>76</v>
      </c>
      <c r="E81" s="248" t="s">
        <v>406</v>
      </c>
      <c r="F81" s="222">
        <v>0</v>
      </c>
      <c r="G81" s="224">
        <v>4</v>
      </c>
      <c r="H81" s="223">
        <v>6</v>
      </c>
      <c r="I81" s="224">
        <v>6</v>
      </c>
      <c r="J81" s="224">
        <v>6</v>
      </c>
      <c r="K81" s="224">
        <v>116</v>
      </c>
      <c r="L81" s="224">
        <v>412</v>
      </c>
      <c r="M81" s="140" t="s">
        <v>141</v>
      </c>
      <c r="N81" s="140" t="s">
        <v>141</v>
      </c>
    </row>
    <row r="82" spans="1:14" ht="16.5" thickBot="1">
      <c r="A82" s="120">
        <v>79</v>
      </c>
      <c r="B82" s="214">
        <v>79</v>
      </c>
      <c r="C82" s="220">
        <v>67</v>
      </c>
      <c r="D82" s="221">
        <v>174</v>
      </c>
      <c r="E82" s="248" t="s">
        <v>198</v>
      </c>
      <c r="F82" s="222">
        <v>0</v>
      </c>
      <c r="G82" s="224">
        <v>4</v>
      </c>
      <c r="H82" s="223">
        <v>6</v>
      </c>
      <c r="I82" s="224">
        <v>6</v>
      </c>
      <c r="J82" s="224">
        <v>6</v>
      </c>
      <c r="K82" s="224">
        <v>116</v>
      </c>
      <c r="L82" s="224">
        <v>177</v>
      </c>
      <c r="M82" s="140" t="s">
        <v>141</v>
      </c>
      <c r="N82" s="140" t="s">
        <v>141</v>
      </c>
    </row>
    <row r="83" spans="1:14" ht="16.5" thickBot="1">
      <c r="A83" s="120">
        <v>80</v>
      </c>
      <c r="B83" s="214">
        <v>80</v>
      </c>
      <c r="C83" s="220">
        <v>67</v>
      </c>
      <c r="D83" s="221">
        <v>73</v>
      </c>
      <c r="E83" s="248" t="s">
        <v>413</v>
      </c>
      <c r="F83" s="222">
        <v>0</v>
      </c>
      <c r="G83" s="223">
        <v>6</v>
      </c>
      <c r="H83" s="223">
        <v>6</v>
      </c>
      <c r="I83" s="224">
        <v>6</v>
      </c>
      <c r="J83" s="224">
        <v>6</v>
      </c>
      <c r="K83" s="224">
        <v>116</v>
      </c>
      <c r="L83" s="224">
        <v>416</v>
      </c>
      <c r="M83" s="140" t="s">
        <v>141</v>
      </c>
      <c r="N83" s="140" t="s">
        <v>141</v>
      </c>
    </row>
    <row r="84" spans="1:14" ht="16.5" thickBot="1">
      <c r="A84" s="120">
        <v>81</v>
      </c>
      <c r="B84" s="214">
        <v>81</v>
      </c>
      <c r="C84" s="220">
        <v>67</v>
      </c>
      <c r="D84" s="221">
        <v>11</v>
      </c>
      <c r="E84" s="248" t="s">
        <v>379</v>
      </c>
      <c r="F84" s="222">
        <v>0</v>
      </c>
      <c r="G84" s="224">
        <v>4</v>
      </c>
      <c r="H84" s="223">
        <v>6</v>
      </c>
      <c r="I84" s="224">
        <v>6</v>
      </c>
      <c r="J84" s="224">
        <v>6</v>
      </c>
      <c r="K84" s="224">
        <v>116</v>
      </c>
      <c r="L84" s="224">
        <v>1956</v>
      </c>
      <c r="M84" s="140" t="s">
        <v>141</v>
      </c>
      <c r="N84" s="140" t="s">
        <v>141</v>
      </c>
    </row>
    <row r="85" spans="1:14" ht="16.5" thickBot="1">
      <c r="A85" s="120">
        <v>82</v>
      </c>
      <c r="B85" s="214">
        <v>82</v>
      </c>
      <c r="C85" s="220">
        <v>82</v>
      </c>
      <c r="D85" s="221">
        <v>177</v>
      </c>
      <c r="E85" s="248" t="s">
        <v>420</v>
      </c>
      <c r="F85" s="222">
        <v>0</v>
      </c>
      <c r="G85" s="223">
        <v>5</v>
      </c>
      <c r="H85" s="223">
        <v>5</v>
      </c>
      <c r="I85" s="224">
        <v>5</v>
      </c>
      <c r="J85" s="224">
        <v>5</v>
      </c>
      <c r="K85" s="224">
        <v>106</v>
      </c>
      <c r="L85" s="224">
        <v>168</v>
      </c>
      <c r="M85" s="140" t="s">
        <v>141</v>
      </c>
      <c r="N85" s="140" t="s">
        <v>141</v>
      </c>
    </row>
    <row r="86" spans="1:14" ht="16.5" thickBot="1">
      <c r="A86" s="120">
        <v>83</v>
      </c>
      <c r="B86" s="214">
        <v>83</v>
      </c>
      <c r="C86" s="220">
        <v>82</v>
      </c>
      <c r="D86" s="221">
        <v>200</v>
      </c>
      <c r="E86" s="248" t="s">
        <v>343</v>
      </c>
      <c r="F86" s="222">
        <v>0</v>
      </c>
      <c r="G86" s="223">
        <v>5</v>
      </c>
      <c r="H86" s="224">
        <v>0</v>
      </c>
      <c r="I86" s="224">
        <v>5</v>
      </c>
      <c r="J86" s="224">
        <v>5</v>
      </c>
      <c r="K86" s="224">
        <v>106</v>
      </c>
      <c r="L86" s="224">
        <v>138</v>
      </c>
      <c r="M86" s="140" t="s">
        <v>141</v>
      </c>
      <c r="N86" s="140" t="s">
        <v>141</v>
      </c>
    </row>
    <row r="87" spans="1:14" ht="16.5" thickBot="1">
      <c r="A87" s="120">
        <v>84</v>
      </c>
      <c r="B87" s="214">
        <v>84</v>
      </c>
      <c r="C87" s="220">
        <v>82</v>
      </c>
      <c r="D87" s="221">
        <v>182</v>
      </c>
      <c r="E87" s="248" t="s">
        <v>503</v>
      </c>
      <c r="F87" s="222">
        <v>0</v>
      </c>
      <c r="G87" s="224">
        <v>3</v>
      </c>
      <c r="H87" s="223">
        <v>5</v>
      </c>
      <c r="I87" s="224">
        <v>5</v>
      </c>
      <c r="J87" s="224">
        <v>5</v>
      </c>
      <c r="K87" s="224">
        <v>106</v>
      </c>
      <c r="L87" s="224">
        <v>159</v>
      </c>
      <c r="M87" s="140" t="s">
        <v>141</v>
      </c>
      <c r="N87" s="140" t="s">
        <v>141</v>
      </c>
    </row>
    <row r="88" spans="1:14" ht="16.5" thickBot="1">
      <c r="A88" s="120">
        <v>85</v>
      </c>
      <c r="B88" s="214">
        <v>85</v>
      </c>
      <c r="C88" s="220">
        <v>82</v>
      </c>
      <c r="D88" s="221">
        <v>185</v>
      </c>
      <c r="E88" s="248" t="s">
        <v>435</v>
      </c>
      <c r="F88" s="222">
        <v>0</v>
      </c>
      <c r="G88" s="223">
        <v>5</v>
      </c>
      <c r="H88" s="224">
        <v>0</v>
      </c>
      <c r="I88" s="224">
        <v>5</v>
      </c>
      <c r="J88" s="224">
        <v>5</v>
      </c>
      <c r="K88" s="224">
        <v>106</v>
      </c>
      <c r="L88" s="224">
        <v>155</v>
      </c>
      <c r="M88" s="140" t="s">
        <v>141</v>
      </c>
      <c r="N88" s="140" t="s">
        <v>141</v>
      </c>
    </row>
    <row r="89" spans="1:14" ht="16.5" thickBot="1">
      <c r="A89" s="120">
        <v>86</v>
      </c>
      <c r="B89" s="214">
        <v>86</v>
      </c>
      <c r="C89" s="220">
        <v>82</v>
      </c>
      <c r="D89" s="221">
        <v>52</v>
      </c>
      <c r="E89" s="248" t="s">
        <v>293</v>
      </c>
      <c r="F89" s="222">
        <v>0</v>
      </c>
      <c r="G89" s="223">
        <v>5</v>
      </c>
      <c r="H89" s="224">
        <v>0</v>
      </c>
      <c r="I89" s="224">
        <v>5</v>
      </c>
      <c r="J89" s="224">
        <v>5</v>
      </c>
      <c r="K89" s="224">
        <v>106</v>
      </c>
      <c r="L89" s="224">
        <v>579</v>
      </c>
      <c r="M89" s="140" t="s">
        <v>141</v>
      </c>
      <c r="N89" s="140" t="s">
        <v>141</v>
      </c>
    </row>
    <row r="90" spans="1:14" ht="16.5" thickBot="1">
      <c r="A90" s="120">
        <v>87</v>
      </c>
      <c r="B90" s="214">
        <v>87</v>
      </c>
      <c r="C90" s="220">
        <v>82</v>
      </c>
      <c r="D90" s="221">
        <v>95</v>
      </c>
      <c r="E90" s="248" t="s">
        <v>505</v>
      </c>
      <c r="F90" s="222">
        <v>0</v>
      </c>
      <c r="G90" s="224">
        <v>1</v>
      </c>
      <c r="H90" s="223">
        <v>5</v>
      </c>
      <c r="I90" s="224">
        <v>5</v>
      </c>
      <c r="J90" s="224">
        <v>5</v>
      </c>
      <c r="K90" s="224">
        <v>106</v>
      </c>
      <c r="L90" s="224">
        <v>341</v>
      </c>
      <c r="M90" s="140" t="s">
        <v>141</v>
      </c>
      <c r="N90" s="140" t="s">
        <v>141</v>
      </c>
    </row>
    <row r="91" spans="1:14" ht="16.5" thickBot="1">
      <c r="A91" s="120">
        <v>88</v>
      </c>
      <c r="B91" s="214">
        <v>88</v>
      </c>
      <c r="C91" s="220">
        <v>82</v>
      </c>
      <c r="D91" s="221">
        <v>83</v>
      </c>
      <c r="E91" s="248" t="s">
        <v>397</v>
      </c>
      <c r="F91" s="222">
        <v>0</v>
      </c>
      <c r="G91" s="223">
        <v>5</v>
      </c>
      <c r="H91" s="223">
        <v>5</v>
      </c>
      <c r="I91" s="224">
        <v>5</v>
      </c>
      <c r="J91" s="224">
        <v>5</v>
      </c>
      <c r="K91" s="224">
        <v>106</v>
      </c>
      <c r="L91" s="224">
        <v>388</v>
      </c>
      <c r="M91" s="140" t="s">
        <v>141</v>
      </c>
      <c r="N91" s="140" t="s">
        <v>141</v>
      </c>
    </row>
    <row r="92" spans="1:14" ht="16.5" thickBot="1">
      <c r="A92" s="120">
        <v>89</v>
      </c>
      <c r="B92" s="214">
        <v>89</v>
      </c>
      <c r="C92" s="220">
        <v>82</v>
      </c>
      <c r="D92" s="221">
        <v>63</v>
      </c>
      <c r="E92" s="248" t="s">
        <v>288</v>
      </c>
      <c r="F92" s="222">
        <v>0</v>
      </c>
      <c r="G92" s="223">
        <v>5</v>
      </c>
      <c r="H92" s="224">
        <v>0</v>
      </c>
      <c r="I92" s="224">
        <v>5</v>
      </c>
      <c r="J92" s="224">
        <v>5</v>
      </c>
      <c r="K92" s="224">
        <v>106</v>
      </c>
      <c r="L92" s="224">
        <v>482</v>
      </c>
      <c r="M92" s="140" t="s">
        <v>141</v>
      </c>
      <c r="N92" s="140" t="s">
        <v>141</v>
      </c>
    </row>
    <row r="93" spans="1:14" ht="16.5" thickBot="1">
      <c r="A93" s="120">
        <v>90</v>
      </c>
      <c r="B93" s="214">
        <v>90</v>
      </c>
      <c r="C93" s="220">
        <v>82</v>
      </c>
      <c r="D93" s="221">
        <v>51</v>
      </c>
      <c r="E93" s="248" t="s">
        <v>319</v>
      </c>
      <c r="F93" s="222">
        <v>0</v>
      </c>
      <c r="G93" s="223">
        <v>5</v>
      </c>
      <c r="H93" s="224">
        <v>0</v>
      </c>
      <c r="I93" s="224">
        <v>5</v>
      </c>
      <c r="J93" s="224">
        <v>5</v>
      </c>
      <c r="K93" s="224">
        <v>106</v>
      </c>
      <c r="L93" s="224">
        <v>600</v>
      </c>
      <c r="M93" s="140" t="s">
        <v>141</v>
      </c>
      <c r="N93" s="140" t="s">
        <v>141</v>
      </c>
    </row>
    <row r="94" spans="1:14" ht="16.5" thickBot="1">
      <c r="A94" s="120">
        <v>91</v>
      </c>
      <c r="B94" s="214">
        <v>91</v>
      </c>
      <c r="C94" s="220">
        <v>82</v>
      </c>
      <c r="D94" s="221">
        <v>123</v>
      </c>
      <c r="E94" s="248" t="s">
        <v>461</v>
      </c>
      <c r="F94" s="222">
        <v>0</v>
      </c>
      <c r="G94" s="223">
        <v>5</v>
      </c>
      <c r="H94" s="224">
        <v>0</v>
      </c>
      <c r="I94" s="224">
        <v>5</v>
      </c>
      <c r="J94" s="224">
        <v>5</v>
      </c>
      <c r="K94" s="224">
        <v>106</v>
      </c>
      <c r="L94" s="224">
        <v>270</v>
      </c>
      <c r="M94" s="140" t="s">
        <v>141</v>
      </c>
      <c r="N94" s="140" t="s">
        <v>141</v>
      </c>
    </row>
    <row r="95" spans="1:14" ht="16.5" thickBot="1">
      <c r="A95" s="120">
        <v>92</v>
      </c>
      <c r="B95" s="214">
        <v>92</v>
      </c>
      <c r="C95" s="220">
        <v>82</v>
      </c>
      <c r="D95" s="221">
        <v>67</v>
      </c>
      <c r="E95" s="248" t="s">
        <v>296</v>
      </c>
      <c r="F95" s="222">
        <v>0</v>
      </c>
      <c r="G95" s="223">
        <v>5</v>
      </c>
      <c r="H95" s="224">
        <v>0</v>
      </c>
      <c r="I95" s="224">
        <v>5</v>
      </c>
      <c r="J95" s="224">
        <v>5</v>
      </c>
      <c r="K95" s="224">
        <v>106</v>
      </c>
      <c r="L95" s="224">
        <v>456</v>
      </c>
      <c r="M95" s="140" t="s">
        <v>141</v>
      </c>
      <c r="N95" s="140" t="s">
        <v>141</v>
      </c>
    </row>
    <row r="96" spans="1:14" ht="16.5" thickBot="1">
      <c r="A96" s="120">
        <v>93</v>
      </c>
      <c r="B96" s="214">
        <v>93</v>
      </c>
      <c r="C96" s="220">
        <v>82</v>
      </c>
      <c r="D96" s="221">
        <v>149</v>
      </c>
      <c r="E96" s="248" t="s">
        <v>478</v>
      </c>
      <c r="F96" s="222">
        <v>0</v>
      </c>
      <c r="G96" s="223">
        <v>5</v>
      </c>
      <c r="H96" s="224">
        <v>0</v>
      </c>
      <c r="I96" s="224">
        <v>5</v>
      </c>
      <c r="J96" s="224">
        <v>5</v>
      </c>
      <c r="K96" s="224">
        <v>106</v>
      </c>
      <c r="L96" s="224">
        <v>217</v>
      </c>
      <c r="M96" s="140" t="s">
        <v>141</v>
      </c>
      <c r="N96" s="140" t="s">
        <v>141</v>
      </c>
    </row>
    <row r="97" spans="1:14" ht="16.5" thickBot="1">
      <c r="A97" s="120">
        <v>94</v>
      </c>
      <c r="B97" s="214">
        <v>94</v>
      </c>
      <c r="C97" s="220">
        <v>82</v>
      </c>
      <c r="D97" s="221">
        <v>113</v>
      </c>
      <c r="E97" s="248" t="s">
        <v>409</v>
      </c>
      <c r="F97" s="222">
        <v>0</v>
      </c>
      <c r="G97" s="223">
        <v>5</v>
      </c>
      <c r="H97" s="224">
        <v>4</v>
      </c>
      <c r="I97" s="224">
        <v>5</v>
      </c>
      <c r="J97" s="224">
        <v>5</v>
      </c>
      <c r="K97" s="224">
        <v>106</v>
      </c>
      <c r="L97" s="224">
        <v>292</v>
      </c>
      <c r="M97" s="140" t="s">
        <v>141</v>
      </c>
      <c r="N97" s="140" t="s">
        <v>141</v>
      </c>
    </row>
    <row r="98" spans="1:14" ht="16.5" thickBot="1">
      <c r="A98" s="120">
        <v>95</v>
      </c>
      <c r="B98" s="214">
        <v>95</v>
      </c>
      <c r="C98" s="220">
        <v>82</v>
      </c>
      <c r="D98" s="221">
        <v>160</v>
      </c>
      <c r="E98" s="248" t="s">
        <v>243</v>
      </c>
      <c r="F98" s="222">
        <v>0</v>
      </c>
      <c r="G98" s="223">
        <v>5</v>
      </c>
      <c r="H98" s="224">
        <v>0</v>
      </c>
      <c r="I98" s="224">
        <v>5</v>
      </c>
      <c r="J98" s="224">
        <v>5</v>
      </c>
      <c r="K98" s="224">
        <v>106</v>
      </c>
      <c r="L98" s="224">
        <v>193</v>
      </c>
      <c r="M98" s="140" t="s">
        <v>141</v>
      </c>
      <c r="N98" s="140" t="s">
        <v>141</v>
      </c>
    </row>
    <row r="99" spans="1:14" ht="16.5" thickBot="1">
      <c r="A99" s="120">
        <v>96</v>
      </c>
      <c r="B99" s="214">
        <v>96</v>
      </c>
      <c r="C99" s="220">
        <v>82</v>
      </c>
      <c r="D99" s="221">
        <v>56</v>
      </c>
      <c r="E99" s="248" t="s">
        <v>386</v>
      </c>
      <c r="F99" s="222">
        <v>0</v>
      </c>
      <c r="G99" s="224">
        <v>2</v>
      </c>
      <c r="H99" s="223">
        <v>5</v>
      </c>
      <c r="I99" s="224">
        <v>5</v>
      </c>
      <c r="J99" s="224">
        <v>5</v>
      </c>
      <c r="K99" s="224">
        <v>106</v>
      </c>
      <c r="L99" s="224">
        <v>527</v>
      </c>
      <c r="M99" s="140" t="s">
        <v>141</v>
      </c>
      <c r="N99" s="140" t="s">
        <v>141</v>
      </c>
    </row>
    <row r="100" spans="1:14" ht="16.5" thickBot="1">
      <c r="A100" s="120">
        <v>97</v>
      </c>
      <c r="B100" s="214">
        <v>97</v>
      </c>
      <c r="C100" s="220">
        <v>82</v>
      </c>
      <c r="D100" s="221">
        <v>68</v>
      </c>
      <c r="E100" s="248" t="s">
        <v>274</v>
      </c>
      <c r="F100" s="222">
        <v>0</v>
      </c>
      <c r="G100" s="223">
        <v>5</v>
      </c>
      <c r="H100" s="224">
        <v>0</v>
      </c>
      <c r="I100" s="224">
        <v>5</v>
      </c>
      <c r="J100" s="224">
        <v>5</v>
      </c>
      <c r="K100" s="224">
        <v>106</v>
      </c>
      <c r="L100" s="224">
        <v>452</v>
      </c>
      <c r="M100" s="140" t="s">
        <v>141</v>
      </c>
      <c r="N100" s="140" t="s">
        <v>141</v>
      </c>
    </row>
    <row r="101" spans="1:14" ht="16.5" thickBot="1">
      <c r="A101" s="120">
        <v>98</v>
      </c>
      <c r="B101" s="214">
        <v>98</v>
      </c>
      <c r="C101" s="220">
        <v>82</v>
      </c>
      <c r="D101" s="221">
        <v>99</v>
      </c>
      <c r="E101" s="248" t="s">
        <v>414</v>
      </c>
      <c r="F101" s="222">
        <v>0</v>
      </c>
      <c r="G101" s="223">
        <v>5</v>
      </c>
      <c r="H101" s="224">
        <v>2</v>
      </c>
      <c r="I101" s="224">
        <v>5</v>
      </c>
      <c r="J101" s="224">
        <v>5</v>
      </c>
      <c r="K101" s="224">
        <v>106</v>
      </c>
      <c r="L101" s="224">
        <v>333</v>
      </c>
      <c r="M101" s="140" t="s">
        <v>141</v>
      </c>
      <c r="N101" s="140" t="s">
        <v>141</v>
      </c>
    </row>
    <row r="102" spans="1:14" ht="16.5" thickBot="1">
      <c r="A102" s="120">
        <v>99</v>
      </c>
      <c r="B102" s="214">
        <v>99</v>
      </c>
      <c r="C102" s="220">
        <v>82</v>
      </c>
      <c r="D102" s="221">
        <v>91</v>
      </c>
      <c r="E102" s="248" t="s">
        <v>417</v>
      </c>
      <c r="F102" s="222">
        <v>0</v>
      </c>
      <c r="G102" s="223">
        <v>5</v>
      </c>
      <c r="H102" s="224">
        <v>1</v>
      </c>
      <c r="I102" s="224">
        <v>5</v>
      </c>
      <c r="J102" s="224">
        <v>5</v>
      </c>
      <c r="K102" s="224">
        <v>106</v>
      </c>
      <c r="L102" s="224">
        <v>359</v>
      </c>
      <c r="M102" s="140" t="s">
        <v>141</v>
      </c>
      <c r="N102" s="140" t="s">
        <v>141</v>
      </c>
    </row>
    <row r="103" spans="1:14" ht="16.5" thickBot="1">
      <c r="A103" s="120">
        <v>100</v>
      </c>
      <c r="B103" s="214">
        <v>100</v>
      </c>
      <c r="C103" s="220">
        <v>82</v>
      </c>
      <c r="D103" s="221">
        <v>143</v>
      </c>
      <c r="E103" s="248" t="s">
        <v>324</v>
      </c>
      <c r="F103" s="222">
        <v>0</v>
      </c>
      <c r="G103" s="223">
        <v>5</v>
      </c>
      <c r="H103" s="224">
        <v>3</v>
      </c>
      <c r="I103" s="224">
        <v>5</v>
      </c>
      <c r="J103" s="224">
        <v>5</v>
      </c>
      <c r="K103" s="224">
        <v>106</v>
      </c>
      <c r="L103" s="224">
        <v>227</v>
      </c>
      <c r="M103" s="140" t="s">
        <v>141</v>
      </c>
      <c r="N103" s="140" t="s">
        <v>141</v>
      </c>
    </row>
    <row r="104" spans="1:14" ht="16.5" thickBot="1">
      <c r="A104" s="120">
        <v>101</v>
      </c>
      <c r="B104" s="214">
        <v>101</v>
      </c>
      <c r="C104" s="220">
        <v>82</v>
      </c>
      <c r="D104" s="221">
        <v>84</v>
      </c>
      <c r="E104" s="248" t="s">
        <v>200</v>
      </c>
      <c r="F104" s="222">
        <v>0</v>
      </c>
      <c r="G104" s="224">
        <v>4</v>
      </c>
      <c r="H104" s="223">
        <v>5</v>
      </c>
      <c r="I104" s="224">
        <v>5</v>
      </c>
      <c r="J104" s="224">
        <v>5</v>
      </c>
      <c r="K104" s="224">
        <v>106</v>
      </c>
      <c r="L104" s="224">
        <v>381</v>
      </c>
      <c r="M104" s="140" t="s">
        <v>141</v>
      </c>
      <c r="N104" s="140" t="s">
        <v>141</v>
      </c>
    </row>
    <row r="105" spans="1:14" ht="16.5" thickBot="1">
      <c r="A105" s="120">
        <v>102</v>
      </c>
      <c r="B105" s="214">
        <v>102</v>
      </c>
      <c r="C105" s="220">
        <v>102</v>
      </c>
      <c r="D105" s="221">
        <v>135</v>
      </c>
      <c r="E105" s="248" t="s">
        <v>170</v>
      </c>
      <c r="F105" s="222">
        <v>0</v>
      </c>
      <c r="G105" s="223">
        <v>4</v>
      </c>
      <c r="H105" s="224">
        <v>0</v>
      </c>
      <c r="I105" s="224">
        <v>4</v>
      </c>
      <c r="J105" s="224">
        <v>4</v>
      </c>
      <c r="K105" s="224">
        <v>95</v>
      </c>
      <c r="L105" s="224">
        <v>235</v>
      </c>
      <c r="M105" s="140" t="s">
        <v>141</v>
      </c>
      <c r="N105" s="140" t="s">
        <v>141</v>
      </c>
    </row>
    <row r="106" spans="1:14" ht="16.5" thickBot="1">
      <c r="A106" s="120">
        <v>103</v>
      </c>
      <c r="B106" s="214">
        <v>103</v>
      </c>
      <c r="C106" s="220">
        <v>102</v>
      </c>
      <c r="D106" s="221">
        <v>129</v>
      </c>
      <c r="E106" s="248" t="s">
        <v>370</v>
      </c>
      <c r="F106" s="222">
        <v>0</v>
      </c>
      <c r="G106" s="223">
        <v>4</v>
      </c>
      <c r="H106" s="224">
        <v>0</v>
      </c>
      <c r="I106" s="224">
        <v>4</v>
      </c>
      <c r="J106" s="224">
        <v>4</v>
      </c>
      <c r="K106" s="224">
        <v>95</v>
      </c>
      <c r="L106" s="224">
        <v>257</v>
      </c>
      <c r="M106" s="140" t="s">
        <v>141</v>
      </c>
      <c r="N106" s="140" t="s">
        <v>141</v>
      </c>
    </row>
    <row r="107" spans="1:14" ht="16.5" thickBot="1">
      <c r="A107" s="120">
        <v>104</v>
      </c>
      <c r="B107" s="214">
        <v>104</v>
      </c>
      <c r="C107" s="220">
        <v>102</v>
      </c>
      <c r="D107" s="221">
        <v>135</v>
      </c>
      <c r="E107" s="248" t="s">
        <v>232</v>
      </c>
      <c r="F107" s="222">
        <v>0</v>
      </c>
      <c r="G107" s="223">
        <v>4</v>
      </c>
      <c r="H107" s="224">
        <v>0</v>
      </c>
      <c r="I107" s="224">
        <v>4</v>
      </c>
      <c r="J107" s="224">
        <v>4</v>
      </c>
      <c r="K107" s="224">
        <v>95</v>
      </c>
      <c r="L107" s="224">
        <v>235</v>
      </c>
      <c r="M107" s="140" t="s">
        <v>141</v>
      </c>
      <c r="N107" s="140" t="s">
        <v>141</v>
      </c>
    </row>
    <row r="108" spans="1:14" ht="16.5" thickBot="1">
      <c r="A108" s="120">
        <v>105</v>
      </c>
      <c r="B108" s="214">
        <v>105</v>
      </c>
      <c r="C108" s="220">
        <v>102</v>
      </c>
      <c r="D108" s="221">
        <v>124</v>
      </c>
      <c r="E108" s="248" t="s">
        <v>193</v>
      </c>
      <c r="F108" s="222">
        <v>0</v>
      </c>
      <c r="G108" s="223">
        <v>4</v>
      </c>
      <c r="H108" s="224">
        <v>0</v>
      </c>
      <c r="I108" s="224">
        <v>4</v>
      </c>
      <c r="J108" s="224">
        <v>4</v>
      </c>
      <c r="K108" s="224">
        <v>95</v>
      </c>
      <c r="L108" s="224">
        <v>266</v>
      </c>
      <c r="M108" s="140" t="s">
        <v>141</v>
      </c>
      <c r="N108" s="140" t="s">
        <v>141</v>
      </c>
    </row>
    <row r="109" spans="1:14" ht="16.5" thickBot="1">
      <c r="A109" s="120">
        <v>106</v>
      </c>
      <c r="B109" s="214">
        <v>106</v>
      </c>
      <c r="C109" s="220">
        <v>102</v>
      </c>
      <c r="D109" s="221">
        <v>187</v>
      </c>
      <c r="E109" s="248" t="s">
        <v>459</v>
      </c>
      <c r="F109" s="222">
        <v>0</v>
      </c>
      <c r="G109" s="223">
        <v>4</v>
      </c>
      <c r="H109" s="224">
        <v>0</v>
      </c>
      <c r="I109" s="224">
        <v>4</v>
      </c>
      <c r="J109" s="224">
        <v>4</v>
      </c>
      <c r="K109" s="224">
        <v>95</v>
      </c>
      <c r="L109" s="224">
        <v>152</v>
      </c>
      <c r="M109" s="140" t="s">
        <v>141</v>
      </c>
      <c r="N109" s="140" t="s">
        <v>141</v>
      </c>
    </row>
    <row r="110" spans="1:14" ht="16.5" thickBot="1">
      <c r="A110" s="120">
        <v>107</v>
      </c>
      <c r="B110" s="214">
        <v>107</v>
      </c>
      <c r="C110" s="220">
        <v>102</v>
      </c>
      <c r="D110" s="221">
        <v>119</v>
      </c>
      <c r="E110" s="248" t="s">
        <v>323</v>
      </c>
      <c r="F110" s="222">
        <v>0</v>
      </c>
      <c r="G110" s="223">
        <v>4</v>
      </c>
      <c r="H110" s="224">
        <v>0</v>
      </c>
      <c r="I110" s="224">
        <v>4</v>
      </c>
      <c r="J110" s="224">
        <v>4</v>
      </c>
      <c r="K110" s="224">
        <v>95</v>
      </c>
      <c r="L110" s="224">
        <v>275</v>
      </c>
      <c r="M110" s="140" t="s">
        <v>141</v>
      </c>
      <c r="N110" s="140" t="s">
        <v>141</v>
      </c>
    </row>
    <row r="111" spans="1:14" ht="16.5" thickBot="1">
      <c r="A111" s="120">
        <v>108</v>
      </c>
      <c r="B111" s="214">
        <v>108</v>
      </c>
      <c r="C111" s="220">
        <v>102</v>
      </c>
      <c r="D111" s="221">
        <v>111</v>
      </c>
      <c r="E111" s="248" t="s">
        <v>227</v>
      </c>
      <c r="F111" s="222">
        <v>0</v>
      </c>
      <c r="G111" s="223">
        <v>4</v>
      </c>
      <c r="H111" s="224">
        <v>0</v>
      </c>
      <c r="I111" s="224">
        <v>4</v>
      </c>
      <c r="J111" s="224">
        <v>4</v>
      </c>
      <c r="K111" s="224">
        <v>95</v>
      </c>
      <c r="L111" s="224">
        <v>296</v>
      </c>
      <c r="M111" s="140" t="s">
        <v>141</v>
      </c>
      <c r="N111" s="140" t="s">
        <v>141</v>
      </c>
    </row>
    <row r="112" spans="1:14" ht="16.5" thickBot="1">
      <c r="A112" s="120">
        <v>109</v>
      </c>
      <c r="B112" s="214">
        <v>109</v>
      </c>
      <c r="C112" s="220">
        <v>102</v>
      </c>
      <c r="D112" s="221">
        <v>38</v>
      </c>
      <c r="E112" s="248" t="s">
        <v>275</v>
      </c>
      <c r="F112" s="222">
        <v>0</v>
      </c>
      <c r="G112" s="223">
        <v>4</v>
      </c>
      <c r="H112" s="224">
        <v>0</v>
      </c>
      <c r="I112" s="224">
        <v>4</v>
      </c>
      <c r="J112" s="224">
        <v>4</v>
      </c>
      <c r="K112" s="224">
        <v>95</v>
      </c>
      <c r="L112" s="224">
        <v>708</v>
      </c>
      <c r="M112" s="140" t="s">
        <v>141</v>
      </c>
      <c r="N112" s="140" t="s">
        <v>141</v>
      </c>
    </row>
    <row r="113" spans="1:14" ht="16.5" thickBot="1">
      <c r="A113" s="120">
        <v>110</v>
      </c>
      <c r="B113" s="214">
        <v>110</v>
      </c>
      <c r="C113" s="220">
        <v>102</v>
      </c>
      <c r="D113" s="221">
        <v>137</v>
      </c>
      <c r="E113" s="248" t="s">
        <v>335</v>
      </c>
      <c r="F113" s="222">
        <v>0</v>
      </c>
      <c r="G113" s="223">
        <v>4</v>
      </c>
      <c r="H113" s="223">
        <v>4</v>
      </c>
      <c r="I113" s="224">
        <v>4</v>
      </c>
      <c r="J113" s="224">
        <v>4</v>
      </c>
      <c r="K113" s="224">
        <v>95</v>
      </c>
      <c r="L113" s="224">
        <v>234</v>
      </c>
      <c r="M113" s="140" t="s">
        <v>141</v>
      </c>
      <c r="N113" s="140" t="s">
        <v>141</v>
      </c>
    </row>
    <row r="114" spans="1:14" ht="16.5" thickBot="1">
      <c r="A114" s="120">
        <v>111</v>
      </c>
      <c r="B114" s="214">
        <v>111</v>
      </c>
      <c r="C114" s="220">
        <v>102</v>
      </c>
      <c r="D114" s="221">
        <v>25</v>
      </c>
      <c r="E114" s="248" t="s">
        <v>322</v>
      </c>
      <c r="F114" s="222">
        <v>0</v>
      </c>
      <c r="G114" s="223">
        <v>4</v>
      </c>
      <c r="H114" s="223">
        <v>4</v>
      </c>
      <c r="I114" s="224">
        <v>4</v>
      </c>
      <c r="J114" s="224">
        <v>4</v>
      </c>
      <c r="K114" s="224">
        <v>95</v>
      </c>
      <c r="L114" s="224">
        <v>1112</v>
      </c>
      <c r="M114" s="140" t="s">
        <v>141</v>
      </c>
      <c r="N114" s="140" t="s">
        <v>141</v>
      </c>
    </row>
    <row r="115" spans="1:14" ht="16.5" thickBot="1">
      <c r="A115" s="120">
        <v>112</v>
      </c>
      <c r="B115" s="214">
        <v>112</v>
      </c>
      <c r="C115" s="220">
        <v>102</v>
      </c>
      <c r="D115" s="221">
        <v>47</v>
      </c>
      <c r="E115" s="248" t="s">
        <v>289</v>
      </c>
      <c r="F115" s="222">
        <v>0</v>
      </c>
      <c r="G115" s="223">
        <v>4</v>
      </c>
      <c r="H115" s="224">
        <v>0</v>
      </c>
      <c r="I115" s="224">
        <v>4</v>
      </c>
      <c r="J115" s="224">
        <v>4</v>
      </c>
      <c r="K115" s="224">
        <v>95</v>
      </c>
      <c r="L115" s="224">
        <v>623</v>
      </c>
      <c r="M115" s="140" t="s">
        <v>141</v>
      </c>
      <c r="N115" s="140" t="s">
        <v>141</v>
      </c>
    </row>
    <row r="116" spans="1:14" ht="16.5" thickBot="1">
      <c r="A116" s="120">
        <v>113</v>
      </c>
      <c r="B116" s="214">
        <v>113</v>
      </c>
      <c r="C116" s="220">
        <v>102</v>
      </c>
      <c r="D116" s="221">
        <v>62</v>
      </c>
      <c r="E116" s="248" t="s">
        <v>356</v>
      </c>
      <c r="F116" s="222">
        <v>0</v>
      </c>
      <c r="G116" s="224">
        <v>1</v>
      </c>
      <c r="H116" s="223">
        <v>4</v>
      </c>
      <c r="I116" s="224">
        <v>4</v>
      </c>
      <c r="J116" s="224">
        <v>4</v>
      </c>
      <c r="K116" s="224">
        <v>95</v>
      </c>
      <c r="L116" s="224">
        <v>489</v>
      </c>
      <c r="M116" s="140" t="s">
        <v>141</v>
      </c>
      <c r="N116" s="140" t="s">
        <v>141</v>
      </c>
    </row>
    <row r="117" spans="1:14" ht="16.5" thickBot="1">
      <c r="A117" s="120">
        <v>114</v>
      </c>
      <c r="B117" s="214">
        <v>114</v>
      </c>
      <c r="C117" s="220">
        <v>102</v>
      </c>
      <c r="D117" s="221">
        <v>79</v>
      </c>
      <c r="E117" s="248" t="s">
        <v>253</v>
      </c>
      <c r="F117" s="222">
        <v>0</v>
      </c>
      <c r="G117" s="223">
        <v>4</v>
      </c>
      <c r="H117" s="224">
        <v>2</v>
      </c>
      <c r="I117" s="224">
        <v>4</v>
      </c>
      <c r="J117" s="224">
        <v>4</v>
      </c>
      <c r="K117" s="224">
        <v>95</v>
      </c>
      <c r="L117" s="224">
        <v>403</v>
      </c>
      <c r="M117" s="140" t="s">
        <v>141</v>
      </c>
      <c r="N117" s="140" t="s">
        <v>141</v>
      </c>
    </row>
    <row r="118" spans="1:14" ht="16.5" thickBot="1">
      <c r="A118" s="120">
        <v>115</v>
      </c>
      <c r="B118" s="214">
        <v>115</v>
      </c>
      <c r="C118" s="220">
        <v>102</v>
      </c>
      <c r="D118" s="221">
        <v>58</v>
      </c>
      <c r="E118" s="248" t="s">
        <v>305</v>
      </c>
      <c r="F118" s="222">
        <v>0</v>
      </c>
      <c r="G118" s="223">
        <v>4</v>
      </c>
      <c r="H118" s="224">
        <v>0</v>
      </c>
      <c r="I118" s="224">
        <v>4</v>
      </c>
      <c r="J118" s="224">
        <v>4</v>
      </c>
      <c r="K118" s="224">
        <v>95</v>
      </c>
      <c r="L118" s="224">
        <v>520</v>
      </c>
      <c r="M118" s="140" t="s">
        <v>141</v>
      </c>
      <c r="N118" s="140" t="s">
        <v>141</v>
      </c>
    </row>
    <row r="119" spans="1:14" ht="16.5" thickBot="1">
      <c r="A119" s="120">
        <v>116</v>
      </c>
      <c r="B119" s="214">
        <v>116</v>
      </c>
      <c r="C119" s="220">
        <v>102</v>
      </c>
      <c r="D119" s="221">
        <v>176</v>
      </c>
      <c r="E119" s="248" t="s">
        <v>229</v>
      </c>
      <c r="F119" s="222">
        <v>0</v>
      </c>
      <c r="G119" s="223">
        <v>4</v>
      </c>
      <c r="H119" s="224">
        <v>0</v>
      </c>
      <c r="I119" s="224">
        <v>4</v>
      </c>
      <c r="J119" s="224">
        <v>4</v>
      </c>
      <c r="K119" s="224">
        <v>95</v>
      </c>
      <c r="L119" s="224">
        <v>174</v>
      </c>
      <c r="M119" s="140" t="s">
        <v>141</v>
      </c>
      <c r="N119" s="140" t="s">
        <v>141</v>
      </c>
    </row>
    <row r="120" spans="1:14" ht="16.5" thickBot="1">
      <c r="A120" s="120">
        <v>117</v>
      </c>
      <c r="B120" s="214">
        <v>117</v>
      </c>
      <c r="C120" s="220">
        <v>102</v>
      </c>
      <c r="D120" s="221">
        <v>39</v>
      </c>
      <c r="E120" s="248" t="s">
        <v>251</v>
      </c>
      <c r="F120" s="222">
        <v>0</v>
      </c>
      <c r="G120" s="223">
        <v>4</v>
      </c>
      <c r="H120" s="224">
        <v>3</v>
      </c>
      <c r="I120" s="224">
        <v>4</v>
      </c>
      <c r="J120" s="224">
        <v>4</v>
      </c>
      <c r="K120" s="224">
        <v>95</v>
      </c>
      <c r="L120" s="224">
        <v>698</v>
      </c>
      <c r="M120" s="140" t="s">
        <v>141</v>
      </c>
      <c r="N120" s="140" t="s">
        <v>141</v>
      </c>
    </row>
    <row r="121" spans="1:14" ht="16.5" thickBot="1">
      <c r="A121" s="120">
        <v>118</v>
      </c>
      <c r="B121" s="214">
        <v>118</v>
      </c>
      <c r="C121" s="220">
        <v>102</v>
      </c>
      <c r="D121" s="221">
        <v>88</v>
      </c>
      <c r="E121" s="248" t="s">
        <v>421</v>
      </c>
      <c r="F121" s="222">
        <v>0</v>
      </c>
      <c r="G121" s="223">
        <v>4</v>
      </c>
      <c r="H121" s="224">
        <v>2</v>
      </c>
      <c r="I121" s="224">
        <v>4</v>
      </c>
      <c r="J121" s="224">
        <v>4</v>
      </c>
      <c r="K121" s="224">
        <v>95</v>
      </c>
      <c r="L121" s="224">
        <v>373</v>
      </c>
      <c r="M121" s="140" t="s">
        <v>141</v>
      </c>
      <c r="N121" s="140" t="s">
        <v>141</v>
      </c>
    </row>
    <row r="122" spans="1:14" ht="16.5" thickBot="1">
      <c r="A122" s="120">
        <v>119</v>
      </c>
      <c r="B122" s="214">
        <v>119</v>
      </c>
      <c r="C122" s="220">
        <v>102</v>
      </c>
      <c r="D122" s="221">
        <v>169</v>
      </c>
      <c r="E122" s="248" t="s">
        <v>217</v>
      </c>
      <c r="F122" s="222">
        <v>0</v>
      </c>
      <c r="G122" s="224">
        <v>3</v>
      </c>
      <c r="H122" s="223">
        <v>4</v>
      </c>
      <c r="I122" s="224">
        <v>4</v>
      </c>
      <c r="J122" s="224">
        <v>4</v>
      </c>
      <c r="K122" s="224">
        <v>95</v>
      </c>
      <c r="L122" s="224">
        <v>183</v>
      </c>
      <c r="M122" s="140" t="s">
        <v>141</v>
      </c>
      <c r="N122" s="140" t="s">
        <v>141</v>
      </c>
    </row>
    <row r="123" spans="1:14" ht="16.5" thickBot="1">
      <c r="A123" s="120">
        <v>120</v>
      </c>
      <c r="B123" s="214">
        <v>120</v>
      </c>
      <c r="C123" s="220">
        <v>102</v>
      </c>
      <c r="D123" s="221">
        <v>89</v>
      </c>
      <c r="E123" s="248" t="s">
        <v>268</v>
      </c>
      <c r="F123" s="222">
        <v>0</v>
      </c>
      <c r="G123" s="223">
        <v>4</v>
      </c>
      <c r="H123" s="224">
        <v>0</v>
      </c>
      <c r="I123" s="224">
        <v>4</v>
      </c>
      <c r="J123" s="224">
        <v>4</v>
      </c>
      <c r="K123" s="224">
        <v>95</v>
      </c>
      <c r="L123" s="224">
        <v>372</v>
      </c>
      <c r="M123" s="140" t="s">
        <v>141</v>
      </c>
      <c r="N123" s="140" t="s">
        <v>141</v>
      </c>
    </row>
    <row r="124" spans="1:14" ht="16.5" thickBot="1">
      <c r="A124" s="120">
        <v>121</v>
      </c>
      <c r="B124" s="214">
        <v>121</v>
      </c>
      <c r="C124" s="220">
        <v>102</v>
      </c>
      <c r="D124" s="221">
        <v>183</v>
      </c>
      <c r="E124" s="248" t="s">
        <v>502</v>
      </c>
      <c r="F124" s="222">
        <v>0</v>
      </c>
      <c r="G124" s="223">
        <v>4</v>
      </c>
      <c r="H124" s="224">
        <v>0</v>
      </c>
      <c r="I124" s="224">
        <v>4</v>
      </c>
      <c r="J124" s="224">
        <v>4</v>
      </c>
      <c r="K124" s="224">
        <v>95</v>
      </c>
      <c r="L124" s="224">
        <v>158</v>
      </c>
      <c r="M124" s="140" t="s">
        <v>141</v>
      </c>
      <c r="N124" s="140" t="s">
        <v>141</v>
      </c>
    </row>
    <row r="125" spans="1:14" ht="16.5" thickBot="1">
      <c r="A125" s="120">
        <v>122</v>
      </c>
      <c r="B125" s="214">
        <v>122</v>
      </c>
      <c r="C125" s="220">
        <v>102</v>
      </c>
      <c r="D125" s="221">
        <v>121</v>
      </c>
      <c r="E125" s="248" t="s">
        <v>264</v>
      </c>
      <c r="F125" s="222">
        <v>0</v>
      </c>
      <c r="G125" s="223">
        <v>4</v>
      </c>
      <c r="H125" s="224">
        <v>0</v>
      </c>
      <c r="I125" s="224">
        <v>4</v>
      </c>
      <c r="J125" s="224">
        <v>4</v>
      </c>
      <c r="K125" s="224">
        <v>95</v>
      </c>
      <c r="L125" s="224">
        <v>274</v>
      </c>
      <c r="M125" s="140" t="s">
        <v>141</v>
      </c>
      <c r="N125" s="140" t="s">
        <v>141</v>
      </c>
    </row>
    <row r="126" spans="1:14" ht="16.5" thickBot="1">
      <c r="A126" s="120">
        <v>123</v>
      </c>
      <c r="B126" s="214">
        <v>123</v>
      </c>
      <c r="C126" s="220">
        <v>102</v>
      </c>
      <c r="D126" s="221">
        <v>207</v>
      </c>
      <c r="E126" s="248" t="s">
        <v>285</v>
      </c>
      <c r="F126" s="222">
        <v>0</v>
      </c>
      <c r="G126" s="223">
        <v>4</v>
      </c>
      <c r="H126" s="224">
        <v>0</v>
      </c>
      <c r="I126" s="224">
        <v>4</v>
      </c>
      <c r="J126" s="224">
        <v>4</v>
      </c>
      <c r="K126" s="224">
        <v>95</v>
      </c>
      <c r="L126" s="224">
        <v>125</v>
      </c>
      <c r="M126" s="140" t="s">
        <v>141</v>
      </c>
      <c r="N126" s="140" t="s">
        <v>141</v>
      </c>
    </row>
    <row r="127" spans="1:14" ht="16.5" thickBot="1">
      <c r="A127" s="120">
        <v>124</v>
      </c>
      <c r="B127" s="214">
        <v>124</v>
      </c>
      <c r="C127" s="220">
        <v>102</v>
      </c>
      <c r="D127" s="221">
        <v>90</v>
      </c>
      <c r="E127" s="248" t="s">
        <v>233</v>
      </c>
      <c r="F127" s="222">
        <v>0</v>
      </c>
      <c r="G127" s="224">
        <v>2</v>
      </c>
      <c r="H127" s="223">
        <v>4</v>
      </c>
      <c r="I127" s="224">
        <v>4</v>
      </c>
      <c r="J127" s="224">
        <v>4</v>
      </c>
      <c r="K127" s="224">
        <v>95</v>
      </c>
      <c r="L127" s="224">
        <v>361</v>
      </c>
      <c r="M127" s="140" t="s">
        <v>141</v>
      </c>
      <c r="N127" s="140" t="s">
        <v>141</v>
      </c>
    </row>
    <row r="128" spans="1:14" ht="16.5" thickBot="1">
      <c r="A128" s="120">
        <v>125</v>
      </c>
      <c r="B128" s="214">
        <v>125</v>
      </c>
      <c r="C128" s="220">
        <v>102</v>
      </c>
      <c r="D128" s="221">
        <v>218</v>
      </c>
      <c r="E128" s="248" t="s">
        <v>187</v>
      </c>
      <c r="F128" s="222">
        <v>0</v>
      </c>
      <c r="G128" s="223">
        <v>4</v>
      </c>
      <c r="H128" s="224">
        <v>0</v>
      </c>
      <c r="I128" s="224">
        <v>4</v>
      </c>
      <c r="J128" s="224">
        <v>4</v>
      </c>
      <c r="K128" s="224">
        <v>95</v>
      </c>
      <c r="L128" s="224">
        <v>115</v>
      </c>
      <c r="M128" s="140" t="s">
        <v>141</v>
      </c>
      <c r="N128" s="140" t="s">
        <v>141</v>
      </c>
    </row>
    <row r="129" spans="1:14" ht="16.5" thickBot="1">
      <c r="A129" s="120">
        <v>126</v>
      </c>
      <c r="B129" s="214">
        <v>126</v>
      </c>
      <c r="C129" s="220">
        <v>102</v>
      </c>
      <c r="D129" s="221">
        <v>199</v>
      </c>
      <c r="E129" s="248" t="s">
        <v>439</v>
      </c>
      <c r="F129" s="222">
        <v>0</v>
      </c>
      <c r="G129" s="223">
        <v>4</v>
      </c>
      <c r="H129" s="224">
        <v>0</v>
      </c>
      <c r="I129" s="224">
        <v>4</v>
      </c>
      <c r="J129" s="224">
        <v>4</v>
      </c>
      <c r="K129" s="224">
        <v>95</v>
      </c>
      <c r="L129" s="224">
        <v>139</v>
      </c>
      <c r="M129" s="140" t="s">
        <v>141</v>
      </c>
      <c r="N129" s="140" t="s">
        <v>141</v>
      </c>
    </row>
    <row r="130" spans="1:14" ht="16.5" thickBot="1">
      <c r="A130" s="120">
        <v>127</v>
      </c>
      <c r="B130" s="214">
        <v>127</v>
      </c>
      <c r="C130" s="220">
        <v>102</v>
      </c>
      <c r="D130" s="221">
        <v>207</v>
      </c>
      <c r="E130" s="248" t="s">
        <v>164</v>
      </c>
      <c r="F130" s="222">
        <v>0</v>
      </c>
      <c r="G130" s="223">
        <v>4</v>
      </c>
      <c r="H130" s="224">
        <v>0</v>
      </c>
      <c r="I130" s="224">
        <v>4</v>
      </c>
      <c r="J130" s="224">
        <v>4</v>
      </c>
      <c r="K130" s="224">
        <v>95</v>
      </c>
      <c r="L130" s="224">
        <v>125</v>
      </c>
      <c r="M130" s="140" t="s">
        <v>141</v>
      </c>
      <c r="N130" s="140" t="s">
        <v>141</v>
      </c>
    </row>
    <row r="131" spans="1:14" ht="16.5" thickBot="1">
      <c r="A131" s="120">
        <v>128</v>
      </c>
      <c r="B131" s="214">
        <v>128</v>
      </c>
      <c r="C131" s="220">
        <v>102</v>
      </c>
      <c r="D131" s="221">
        <v>69</v>
      </c>
      <c r="E131" s="248" t="s">
        <v>316</v>
      </c>
      <c r="F131" s="222">
        <v>0</v>
      </c>
      <c r="G131" s="223">
        <v>4</v>
      </c>
      <c r="H131" s="224">
        <v>0</v>
      </c>
      <c r="I131" s="224">
        <v>4</v>
      </c>
      <c r="J131" s="224">
        <v>4</v>
      </c>
      <c r="K131" s="224">
        <v>95</v>
      </c>
      <c r="L131" s="224">
        <v>445</v>
      </c>
      <c r="M131" s="140" t="s">
        <v>141</v>
      </c>
      <c r="N131" s="140" t="s">
        <v>141</v>
      </c>
    </row>
    <row r="132" spans="1:14" ht="16.5" thickBot="1">
      <c r="A132" s="120">
        <v>129</v>
      </c>
      <c r="B132" s="214">
        <v>129</v>
      </c>
      <c r="C132" s="220">
        <v>102</v>
      </c>
      <c r="D132" s="221">
        <v>81</v>
      </c>
      <c r="E132" s="248" t="s">
        <v>375</v>
      </c>
      <c r="F132" s="222">
        <v>0</v>
      </c>
      <c r="G132" s="225">
        <v>4</v>
      </c>
      <c r="H132" s="226">
        <v>0</v>
      </c>
      <c r="I132" s="224">
        <v>4</v>
      </c>
      <c r="J132" s="224">
        <v>4</v>
      </c>
      <c r="K132" s="224">
        <v>95</v>
      </c>
      <c r="L132" s="224">
        <v>399</v>
      </c>
      <c r="M132" s="140" t="s">
        <v>141</v>
      </c>
      <c r="N132" s="140" t="s">
        <v>141</v>
      </c>
    </row>
    <row r="133" spans="1:14" ht="16.5" thickBot="1">
      <c r="A133" s="120">
        <v>130</v>
      </c>
      <c r="B133" s="214">
        <v>130</v>
      </c>
      <c r="C133" s="220">
        <v>102</v>
      </c>
      <c r="D133" s="221">
        <v>100</v>
      </c>
      <c r="E133" s="248" t="s">
        <v>310</v>
      </c>
      <c r="F133" s="222">
        <v>0</v>
      </c>
      <c r="G133" s="223">
        <v>4</v>
      </c>
      <c r="H133" s="224">
        <v>0</v>
      </c>
      <c r="I133" s="224">
        <v>4</v>
      </c>
      <c r="J133" s="224">
        <v>4</v>
      </c>
      <c r="K133" s="224">
        <v>95</v>
      </c>
      <c r="L133" s="224">
        <v>327</v>
      </c>
      <c r="M133" s="140" t="s">
        <v>141</v>
      </c>
      <c r="N133" s="140" t="s">
        <v>141</v>
      </c>
    </row>
    <row r="134" spans="1:14" ht="16.5" thickBot="1">
      <c r="A134" s="120">
        <v>131</v>
      </c>
      <c r="B134" s="214">
        <v>131</v>
      </c>
      <c r="C134" s="220">
        <v>102</v>
      </c>
      <c r="D134" s="221">
        <v>164</v>
      </c>
      <c r="E134" s="248" t="s">
        <v>255</v>
      </c>
      <c r="F134" s="222">
        <v>0</v>
      </c>
      <c r="G134" s="223">
        <v>4</v>
      </c>
      <c r="H134" s="224">
        <v>0</v>
      </c>
      <c r="I134" s="224">
        <v>4</v>
      </c>
      <c r="J134" s="224">
        <v>4</v>
      </c>
      <c r="K134" s="224">
        <v>95</v>
      </c>
      <c r="L134" s="224">
        <v>187</v>
      </c>
      <c r="M134" s="140" t="s">
        <v>141</v>
      </c>
      <c r="N134" s="140" t="s">
        <v>141</v>
      </c>
    </row>
    <row r="135" spans="1:14" ht="16.5" thickBot="1">
      <c r="A135" s="120">
        <v>132</v>
      </c>
      <c r="B135" s="214">
        <v>132</v>
      </c>
      <c r="C135" s="220">
        <v>102</v>
      </c>
      <c r="D135" s="221">
        <v>116</v>
      </c>
      <c r="E135" s="248" t="s">
        <v>197</v>
      </c>
      <c r="F135" s="222">
        <v>0</v>
      </c>
      <c r="G135" s="223">
        <v>4</v>
      </c>
      <c r="H135" s="224">
        <v>2</v>
      </c>
      <c r="I135" s="224">
        <v>4</v>
      </c>
      <c r="J135" s="224">
        <v>4</v>
      </c>
      <c r="K135" s="224">
        <v>95</v>
      </c>
      <c r="L135" s="224">
        <v>279</v>
      </c>
      <c r="M135" s="140" t="s">
        <v>141</v>
      </c>
      <c r="N135" s="140" t="s">
        <v>141</v>
      </c>
    </row>
    <row r="136" spans="1:14" ht="16.5" thickBot="1">
      <c r="A136" s="120">
        <v>133</v>
      </c>
      <c r="B136" s="214">
        <v>133</v>
      </c>
      <c r="C136" s="220">
        <v>102</v>
      </c>
      <c r="D136" s="221">
        <v>59</v>
      </c>
      <c r="E136" s="248" t="s">
        <v>348</v>
      </c>
      <c r="F136" s="222">
        <v>0</v>
      </c>
      <c r="G136" s="223">
        <v>4</v>
      </c>
      <c r="H136" s="224">
        <v>2</v>
      </c>
      <c r="I136" s="224">
        <v>4</v>
      </c>
      <c r="J136" s="224">
        <v>4</v>
      </c>
      <c r="K136" s="224">
        <v>95</v>
      </c>
      <c r="L136" s="224">
        <v>519</v>
      </c>
      <c r="M136" s="140" t="s">
        <v>141</v>
      </c>
      <c r="N136" s="140" t="s">
        <v>141</v>
      </c>
    </row>
    <row r="137" spans="1:14" ht="16.5" thickBot="1">
      <c r="A137" s="120">
        <v>134</v>
      </c>
      <c r="B137" s="214">
        <v>134</v>
      </c>
      <c r="C137" s="220">
        <v>102</v>
      </c>
      <c r="D137" s="221">
        <v>234</v>
      </c>
      <c r="E137" s="248" t="s">
        <v>205</v>
      </c>
      <c r="F137" s="222">
        <v>0</v>
      </c>
      <c r="G137" s="223">
        <v>4</v>
      </c>
      <c r="H137" s="224">
        <v>0</v>
      </c>
      <c r="I137" s="224">
        <v>4</v>
      </c>
      <c r="J137" s="224">
        <v>4</v>
      </c>
      <c r="K137" s="224">
        <v>95</v>
      </c>
      <c r="L137" s="224">
        <v>95</v>
      </c>
      <c r="M137" s="140" t="s">
        <v>141</v>
      </c>
      <c r="N137" s="140" t="s">
        <v>141</v>
      </c>
    </row>
    <row r="138" spans="1:14" ht="16.5" thickBot="1">
      <c r="A138" s="120">
        <v>135</v>
      </c>
      <c r="B138" s="214">
        <v>135</v>
      </c>
      <c r="C138" s="220">
        <v>102</v>
      </c>
      <c r="D138" s="221">
        <v>166</v>
      </c>
      <c r="E138" s="248" t="s">
        <v>332</v>
      </c>
      <c r="F138" s="222">
        <v>0</v>
      </c>
      <c r="G138" s="224">
        <v>2</v>
      </c>
      <c r="H138" s="223">
        <v>4</v>
      </c>
      <c r="I138" s="224">
        <v>4</v>
      </c>
      <c r="J138" s="224">
        <v>4</v>
      </c>
      <c r="K138" s="224">
        <v>95</v>
      </c>
      <c r="L138" s="224">
        <v>185</v>
      </c>
      <c r="M138" s="140" t="s">
        <v>141</v>
      </c>
      <c r="N138" s="140" t="s">
        <v>141</v>
      </c>
    </row>
    <row r="139" spans="1:14" ht="16.5" thickBot="1">
      <c r="A139" s="120">
        <v>136</v>
      </c>
      <c r="B139" s="214">
        <v>136</v>
      </c>
      <c r="C139" s="220">
        <v>102</v>
      </c>
      <c r="D139" s="221">
        <v>102</v>
      </c>
      <c r="E139" s="248" t="s">
        <v>236</v>
      </c>
      <c r="F139" s="222">
        <v>0</v>
      </c>
      <c r="G139" s="223">
        <v>4</v>
      </c>
      <c r="H139" s="224">
        <v>0</v>
      </c>
      <c r="I139" s="224">
        <v>4</v>
      </c>
      <c r="J139" s="224">
        <v>4</v>
      </c>
      <c r="K139" s="224">
        <v>95</v>
      </c>
      <c r="L139" s="224">
        <v>319</v>
      </c>
      <c r="M139" s="140" t="s">
        <v>141</v>
      </c>
      <c r="N139" s="140" t="s">
        <v>141</v>
      </c>
    </row>
    <row r="140" spans="1:14" ht="16.5" thickBot="1">
      <c r="A140" s="120">
        <v>137</v>
      </c>
      <c r="B140" s="214">
        <v>137</v>
      </c>
      <c r="C140" s="220">
        <v>102</v>
      </c>
      <c r="D140" s="221">
        <v>212</v>
      </c>
      <c r="E140" s="248" t="s">
        <v>222</v>
      </c>
      <c r="F140" s="222">
        <v>0</v>
      </c>
      <c r="G140" s="223">
        <v>4</v>
      </c>
      <c r="H140" s="224">
        <v>0</v>
      </c>
      <c r="I140" s="224">
        <v>4</v>
      </c>
      <c r="J140" s="224">
        <v>4</v>
      </c>
      <c r="K140" s="224">
        <v>95</v>
      </c>
      <c r="L140" s="224">
        <v>121</v>
      </c>
      <c r="M140" s="140" t="s">
        <v>141</v>
      </c>
      <c r="N140" s="140" t="s">
        <v>141</v>
      </c>
    </row>
    <row r="141" spans="1:14" ht="16.5" thickBot="1">
      <c r="A141" s="120">
        <v>138</v>
      </c>
      <c r="B141" s="214">
        <v>138</v>
      </c>
      <c r="C141" s="220">
        <v>102</v>
      </c>
      <c r="D141" s="221">
        <v>127</v>
      </c>
      <c r="E141" s="248" t="s">
        <v>426</v>
      </c>
      <c r="F141" s="222">
        <v>0</v>
      </c>
      <c r="G141" s="223">
        <v>4</v>
      </c>
      <c r="H141" s="224">
        <v>0</v>
      </c>
      <c r="I141" s="224">
        <v>4</v>
      </c>
      <c r="J141" s="224">
        <v>4</v>
      </c>
      <c r="K141" s="224">
        <v>95</v>
      </c>
      <c r="L141" s="224">
        <v>259</v>
      </c>
      <c r="M141" s="140" t="s">
        <v>141</v>
      </c>
      <c r="N141" s="140" t="s">
        <v>141</v>
      </c>
    </row>
    <row r="142" spans="1:14" ht="16.5" thickBot="1">
      <c r="A142" s="120">
        <v>139</v>
      </c>
      <c r="B142" s="214">
        <v>139</v>
      </c>
      <c r="C142" s="220">
        <v>139</v>
      </c>
      <c r="D142" s="221">
        <v>107</v>
      </c>
      <c r="E142" s="248" t="s">
        <v>286</v>
      </c>
      <c r="F142" s="222">
        <v>0</v>
      </c>
      <c r="G142" s="223">
        <v>3</v>
      </c>
      <c r="H142" s="224">
        <v>0</v>
      </c>
      <c r="I142" s="224">
        <v>3</v>
      </c>
      <c r="J142" s="224">
        <v>3</v>
      </c>
      <c r="K142" s="224">
        <v>82</v>
      </c>
      <c r="L142" s="224">
        <v>310</v>
      </c>
      <c r="M142" s="140" t="s">
        <v>141</v>
      </c>
      <c r="N142" s="140" t="s">
        <v>141</v>
      </c>
    </row>
    <row r="143" spans="1:14" ht="16.5" thickBot="1">
      <c r="A143" s="120">
        <v>140</v>
      </c>
      <c r="B143" s="214">
        <v>140</v>
      </c>
      <c r="C143" s="220">
        <v>139</v>
      </c>
      <c r="D143" s="221">
        <v>197</v>
      </c>
      <c r="E143" s="248" t="s">
        <v>291</v>
      </c>
      <c r="F143" s="222">
        <v>0</v>
      </c>
      <c r="G143" s="223">
        <v>3</v>
      </c>
      <c r="H143" s="224">
        <v>0</v>
      </c>
      <c r="I143" s="224">
        <v>3</v>
      </c>
      <c r="J143" s="224">
        <v>3</v>
      </c>
      <c r="K143" s="224">
        <v>82</v>
      </c>
      <c r="L143" s="224">
        <v>140</v>
      </c>
      <c r="M143" s="140" t="s">
        <v>141</v>
      </c>
      <c r="N143" s="140" t="s">
        <v>141</v>
      </c>
    </row>
    <row r="144" spans="1:14" ht="16.5" thickBot="1">
      <c r="A144" s="120">
        <v>141</v>
      </c>
      <c r="B144" s="214">
        <v>141</v>
      </c>
      <c r="C144" s="220">
        <v>139</v>
      </c>
      <c r="D144" s="221">
        <v>122</v>
      </c>
      <c r="E144" s="248" t="s">
        <v>489</v>
      </c>
      <c r="F144" s="222">
        <v>0</v>
      </c>
      <c r="G144" s="223">
        <v>3</v>
      </c>
      <c r="H144" s="224">
        <v>0</v>
      </c>
      <c r="I144" s="224">
        <v>3</v>
      </c>
      <c r="J144" s="224">
        <v>3</v>
      </c>
      <c r="K144" s="224">
        <v>82</v>
      </c>
      <c r="L144" s="224">
        <v>271</v>
      </c>
      <c r="M144" s="140" t="s">
        <v>141</v>
      </c>
      <c r="N144" s="140" t="s">
        <v>141</v>
      </c>
    </row>
    <row r="145" spans="1:14" ht="16.5" thickBot="1">
      <c r="A145" s="120">
        <v>142</v>
      </c>
      <c r="B145" s="214">
        <v>142</v>
      </c>
      <c r="C145" s="220">
        <v>139</v>
      </c>
      <c r="D145" s="221">
        <v>87</v>
      </c>
      <c r="E145" s="248" t="s">
        <v>393</v>
      </c>
      <c r="F145" s="222">
        <v>0</v>
      </c>
      <c r="G145" s="223">
        <v>3</v>
      </c>
      <c r="H145" s="224">
        <v>0</v>
      </c>
      <c r="I145" s="224">
        <v>3</v>
      </c>
      <c r="J145" s="224">
        <v>3</v>
      </c>
      <c r="K145" s="224">
        <v>82</v>
      </c>
      <c r="L145" s="224">
        <v>373</v>
      </c>
      <c r="M145" s="140" t="s">
        <v>141</v>
      </c>
      <c r="N145" s="140" t="s">
        <v>141</v>
      </c>
    </row>
    <row r="146" spans="1:14" ht="16.5" thickBot="1">
      <c r="A146" s="120">
        <v>143</v>
      </c>
      <c r="B146" s="214">
        <v>143</v>
      </c>
      <c r="C146" s="220">
        <v>139</v>
      </c>
      <c r="D146" s="221">
        <v>28</v>
      </c>
      <c r="E146" s="248" t="s">
        <v>378</v>
      </c>
      <c r="F146" s="222">
        <v>0</v>
      </c>
      <c r="G146" s="224">
        <v>2</v>
      </c>
      <c r="H146" s="223">
        <v>3</v>
      </c>
      <c r="I146" s="224">
        <v>3</v>
      </c>
      <c r="J146" s="224">
        <v>3</v>
      </c>
      <c r="K146" s="224">
        <v>82</v>
      </c>
      <c r="L146" s="224">
        <v>1047</v>
      </c>
      <c r="M146" s="140" t="s">
        <v>141</v>
      </c>
      <c r="N146" s="140" t="s">
        <v>141</v>
      </c>
    </row>
    <row r="147" spans="1:14" ht="16.5" thickBot="1">
      <c r="A147" s="120">
        <v>144</v>
      </c>
      <c r="B147" s="214">
        <v>144</v>
      </c>
      <c r="C147" s="220">
        <v>139</v>
      </c>
      <c r="D147" s="221">
        <v>134</v>
      </c>
      <c r="E147" s="248" t="s">
        <v>333</v>
      </c>
      <c r="F147" s="222">
        <v>0</v>
      </c>
      <c r="G147" s="223">
        <v>3</v>
      </c>
      <c r="H147" s="224">
        <v>0</v>
      </c>
      <c r="I147" s="224">
        <v>3</v>
      </c>
      <c r="J147" s="224">
        <v>3</v>
      </c>
      <c r="K147" s="224">
        <v>82</v>
      </c>
      <c r="L147" s="224">
        <v>235</v>
      </c>
      <c r="M147" s="140" t="s">
        <v>141</v>
      </c>
      <c r="N147" s="140" t="s">
        <v>141</v>
      </c>
    </row>
    <row r="148" spans="1:14" ht="16.5" thickBot="1">
      <c r="A148" s="120">
        <v>145</v>
      </c>
      <c r="B148" s="214">
        <v>145</v>
      </c>
      <c r="C148" s="220">
        <v>139</v>
      </c>
      <c r="D148" s="221">
        <v>186</v>
      </c>
      <c r="E148" s="248" t="s">
        <v>408</v>
      </c>
      <c r="F148" s="222">
        <v>0</v>
      </c>
      <c r="G148" s="223">
        <v>3</v>
      </c>
      <c r="H148" s="224">
        <v>1</v>
      </c>
      <c r="I148" s="224">
        <v>3</v>
      </c>
      <c r="J148" s="224">
        <v>3</v>
      </c>
      <c r="K148" s="224">
        <v>82</v>
      </c>
      <c r="L148" s="224">
        <v>154</v>
      </c>
      <c r="M148" s="140" t="s">
        <v>141</v>
      </c>
      <c r="N148" s="140" t="s">
        <v>141</v>
      </c>
    </row>
    <row r="149" spans="1:14" ht="16.5" thickBot="1">
      <c r="A149" s="120">
        <v>146</v>
      </c>
      <c r="B149" s="214">
        <v>146</v>
      </c>
      <c r="C149" s="220">
        <v>139</v>
      </c>
      <c r="D149" s="221">
        <v>214</v>
      </c>
      <c r="E149" s="248" t="s">
        <v>281</v>
      </c>
      <c r="F149" s="222">
        <v>0</v>
      </c>
      <c r="G149" s="223">
        <v>3</v>
      </c>
      <c r="H149" s="224">
        <v>0</v>
      </c>
      <c r="I149" s="224">
        <v>3</v>
      </c>
      <c r="J149" s="224">
        <v>3</v>
      </c>
      <c r="K149" s="224">
        <v>82</v>
      </c>
      <c r="L149" s="224">
        <v>116</v>
      </c>
      <c r="M149" s="140" t="s">
        <v>141</v>
      </c>
      <c r="N149" s="140" t="s">
        <v>141</v>
      </c>
    </row>
    <row r="150" spans="1:14" ht="16.5" thickBot="1">
      <c r="A150" s="120">
        <v>147</v>
      </c>
      <c r="B150" s="214">
        <v>147</v>
      </c>
      <c r="C150" s="220">
        <v>139</v>
      </c>
      <c r="D150" s="221">
        <v>235</v>
      </c>
      <c r="E150" s="248" t="s">
        <v>244</v>
      </c>
      <c r="F150" s="222">
        <v>0</v>
      </c>
      <c r="G150" s="223">
        <v>3</v>
      </c>
      <c r="H150" s="224">
        <v>0</v>
      </c>
      <c r="I150" s="224">
        <v>3</v>
      </c>
      <c r="J150" s="224">
        <v>3</v>
      </c>
      <c r="K150" s="224">
        <v>82</v>
      </c>
      <c r="L150" s="224">
        <v>93</v>
      </c>
      <c r="M150" s="140" t="s">
        <v>141</v>
      </c>
      <c r="N150" s="140" t="s">
        <v>141</v>
      </c>
    </row>
    <row r="151" spans="1:14" ht="16.5" thickBot="1">
      <c r="A151" s="120">
        <v>148</v>
      </c>
      <c r="B151" s="214">
        <v>148</v>
      </c>
      <c r="C151" s="220">
        <v>139</v>
      </c>
      <c r="D151" s="221">
        <v>209</v>
      </c>
      <c r="E151" s="248" t="s">
        <v>321</v>
      </c>
      <c r="F151" s="222">
        <v>0</v>
      </c>
      <c r="G151" s="223">
        <v>3</v>
      </c>
      <c r="H151" s="224">
        <v>0</v>
      </c>
      <c r="I151" s="224">
        <v>3</v>
      </c>
      <c r="J151" s="224">
        <v>3</v>
      </c>
      <c r="K151" s="224">
        <v>82</v>
      </c>
      <c r="L151" s="224">
        <v>124</v>
      </c>
      <c r="M151" s="140" t="s">
        <v>141</v>
      </c>
      <c r="N151" s="140" t="s">
        <v>141</v>
      </c>
    </row>
    <row r="152" spans="1:14" ht="16.5" thickBot="1">
      <c r="A152" s="120">
        <v>149</v>
      </c>
      <c r="B152" s="214">
        <v>149</v>
      </c>
      <c r="C152" s="220">
        <v>139</v>
      </c>
      <c r="D152" s="221">
        <v>184</v>
      </c>
      <c r="E152" s="248" t="s">
        <v>422</v>
      </c>
      <c r="F152" s="222">
        <v>0</v>
      </c>
      <c r="G152" s="224">
        <v>2</v>
      </c>
      <c r="H152" s="223">
        <v>3</v>
      </c>
      <c r="I152" s="224">
        <v>3</v>
      </c>
      <c r="J152" s="224">
        <v>3</v>
      </c>
      <c r="K152" s="224">
        <v>82</v>
      </c>
      <c r="L152" s="224">
        <v>156</v>
      </c>
      <c r="M152" s="140" t="s">
        <v>141</v>
      </c>
      <c r="N152" s="140" t="s">
        <v>141</v>
      </c>
    </row>
    <row r="153" spans="1:14" ht="16.5" thickBot="1">
      <c r="A153" s="120">
        <v>150</v>
      </c>
      <c r="B153" s="214">
        <v>150</v>
      </c>
      <c r="C153" s="220">
        <v>139</v>
      </c>
      <c r="D153" s="221">
        <v>168</v>
      </c>
      <c r="E153" s="248" t="s">
        <v>463</v>
      </c>
      <c r="F153" s="222">
        <v>0</v>
      </c>
      <c r="G153" s="223">
        <v>3</v>
      </c>
      <c r="H153" s="224">
        <v>0</v>
      </c>
      <c r="I153" s="224">
        <v>3</v>
      </c>
      <c r="J153" s="224">
        <v>3</v>
      </c>
      <c r="K153" s="224">
        <v>82</v>
      </c>
      <c r="L153" s="224">
        <v>183</v>
      </c>
      <c r="M153" s="140" t="s">
        <v>141</v>
      </c>
      <c r="N153" s="140" t="s">
        <v>141</v>
      </c>
    </row>
    <row r="154" spans="1:14" ht="16.5" thickBot="1">
      <c r="A154" s="120">
        <v>151</v>
      </c>
      <c r="B154" s="214">
        <v>151</v>
      </c>
      <c r="C154" s="220">
        <v>139</v>
      </c>
      <c r="D154" s="221">
        <v>209</v>
      </c>
      <c r="E154" s="248" t="s">
        <v>317</v>
      </c>
      <c r="F154" s="222">
        <v>0</v>
      </c>
      <c r="G154" s="223">
        <v>3</v>
      </c>
      <c r="H154" s="224">
        <v>0</v>
      </c>
      <c r="I154" s="224">
        <v>3</v>
      </c>
      <c r="J154" s="224">
        <v>3</v>
      </c>
      <c r="K154" s="224">
        <v>82</v>
      </c>
      <c r="L154" s="224">
        <v>124</v>
      </c>
      <c r="M154" s="140" t="s">
        <v>141</v>
      </c>
      <c r="N154" s="140" t="s">
        <v>141</v>
      </c>
    </row>
    <row r="155" spans="1:14" ht="16.5" thickBot="1">
      <c r="A155" s="120">
        <v>152</v>
      </c>
      <c r="B155" s="214">
        <v>152</v>
      </c>
      <c r="C155" s="220">
        <v>139</v>
      </c>
      <c r="D155" s="221">
        <v>49</v>
      </c>
      <c r="E155" s="248" t="s">
        <v>365</v>
      </c>
      <c r="F155" s="222">
        <v>0</v>
      </c>
      <c r="G155" s="223">
        <v>3</v>
      </c>
      <c r="H155" s="224">
        <v>1</v>
      </c>
      <c r="I155" s="224">
        <v>3</v>
      </c>
      <c r="J155" s="224">
        <v>3</v>
      </c>
      <c r="K155" s="224">
        <v>82</v>
      </c>
      <c r="L155" s="224">
        <v>617</v>
      </c>
      <c r="M155" s="140" t="s">
        <v>141</v>
      </c>
      <c r="N155" s="140" t="s">
        <v>141</v>
      </c>
    </row>
    <row r="156" spans="1:14" ht="16.5" thickBot="1">
      <c r="A156" s="120">
        <v>153</v>
      </c>
      <c r="B156" s="214">
        <v>153</v>
      </c>
      <c r="C156" s="220">
        <v>139</v>
      </c>
      <c r="D156" s="221">
        <v>75</v>
      </c>
      <c r="E156" s="248" t="s">
        <v>490</v>
      </c>
      <c r="F156" s="222">
        <v>0</v>
      </c>
      <c r="G156" s="223">
        <v>3</v>
      </c>
      <c r="H156" s="224">
        <v>1</v>
      </c>
      <c r="I156" s="224">
        <v>3</v>
      </c>
      <c r="J156" s="224">
        <v>3</v>
      </c>
      <c r="K156" s="224">
        <v>82</v>
      </c>
      <c r="L156" s="224">
        <v>413</v>
      </c>
      <c r="M156" s="140" t="s">
        <v>141</v>
      </c>
      <c r="N156" s="140" t="s">
        <v>141</v>
      </c>
    </row>
    <row r="157" spans="1:14" ht="16.5" thickBot="1">
      <c r="A157" s="120">
        <v>154</v>
      </c>
      <c r="B157" s="214">
        <v>154</v>
      </c>
      <c r="C157" s="220">
        <v>139</v>
      </c>
      <c r="D157" s="221">
        <v>142</v>
      </c>
      <c r="E157" s="248" t="s">
        <v>504</v>
      </c>
      <c r="F157" s="222">
        <v>0</v>
      </c>
      <c r="G157" s="224">
        <v>1</v>
      </c>
      <c r="H157" s="223">
        <v>3</v>
      </c>
      <c r="I157" s="224">
        <v>3</v>
      </c>
      <c r="J157" s="224">
        <v>3</v>
      </c>
      <c r="K157" s="224">
        <v>82</v>
      </c>
      <c r="L157" s="224">
        <v>227</v>
      </c>
      <c r="M157" s="140" t="s">
        <v>141</v>
      </c>
      <c r="N157" s="140" t="s">
        <v>141</v>
      </c>
    </row>
    <row r="158" spans="1:14" ht="16.5" thickBot="1">
      <c r="A158" s="120">
        <v>155</v>
      </c>
      <c r="B158" s="214">
        <v>155</v>
      </c>
      <c r="C158" s="220">
        <v>139</v>
      </c>
      <c r="D158" s="221">
        <v>221</v>
      </c>
      <c r="E158" s="248" t="s">
        <v>182</v>
      </c>
      <c r="F158" s="222">
        <v>0</v>
      </c>
      <c r="G158" s="223">
        <v>3</v>
      </c>
      <c r="H158" s="224">
        <v>0</v>
      </c>
      <c r="I158" s="224">
        <v>3</v>
      </c>
      <c r="J158" s="224">
        <v>3</v>
      </c>
      <c r="K158" s="224">
        <v>82</v>
      </c>
      <c r="L158" s="224">
        <v>113</v>
      </c>
      <c r="M158" s="140" t="s">
        <v>141</v>
      </c>
      <c r="N158" s="140" t="s">
        <v>141</v>
      </c>
    </row>
    <row r="159" spans="1:14" ht="16.5" thickBot="1">
      <c r="A159" s="120">
        <v>156</v>
      </c>
      <c r="B159" s="214">
        <v>156</v>
      </c>
      <c r="C159" s="220">
        <v>139</v>
      </c>
      <c r="D159" s="221">
        <v>130</v>
      </c>
      <c r="E159" s="248" t="s">
        <v>248</v>
      </c>
      <c r="F159" s="222">
        <v>0</v>
      </c>
      <c r="G159" s="223">
        <v>3</v>
      </c>
      <c r="H159" s="224">
        <v>0</v>
      </c>
      <c r="I159" s="224">
        <v>3</v>
      </c>
      <c r="J159" s="224">
        <v>3</v>
      </c>
      <c r="K159" s="224">
        <v>82</v>
      </c>
      <c r="L159" s="224">
        <v>256</v>
      </c>
      <c r="M159" s="140" t="s">
        <v>141</v>
      </c>
      <c r="N159" s="140" t="s">
        <v>141</v>
      </c>
    </row>
    <row r="160" spans="1:14" ht="16.5" thickBot="1">
      <c r="A160" s="120">
        <v>157</v>
      </c>
      <c r="B160" s="214">
        <v>157</v>
      </c>
      <c r="C160" s="220">
        <v>139</v>
      </c>
      <c r="D160" s="221">
        <v>151</v>
      </c>
      <c r="E160" s="248" t="s">
        <v>220</v>
      </c>
      <c r="F160" s="222">
        <v>0</v>
      </c>
      <c r="G160" s="223">
        <v>3</v>
      </c>
      <c r="H160" s="224">
        <v>0</v>
      </c>
      <c r="I160" s="224">
        <v>3</v>
      </c>
      <c r="J160" s="224">
        <v>3</v>
      </c>
      <c r="K160" s="224">
        <v>82</v>
      </c>
      <c r="L160" s="224">
        <v>210</v>
      </c>
      <c r="M160" s="140" t="s">
        <v>141</v>
      </c>
      <c r="N160" s="140" t="s">
        <v>141</v>
      </c>
    </row>
    <row r="161" spans="1:14" ht="16.5" thickBot="1">
      <c r="A161" s="120">
        <v>158</v>
      </c>
      <c r="B161" s="214">
        <v>158</v>
      </c>
      <c r="C161" s="220">
        <v>139</v>
      </c>
      <c r="D161" s="221">
        <v>165</v>
      </c>
      <c r="E161" s="248" t="s">
        <v>259</v>
      </c>
      <c r="F161" s="222">
        <v>0</v>
      </c>
      <c r="G161" s="223">
        <v>3</v>
      </c>
      <c r="H161" s="224">
        <v>0</v>
      </c>
      <c r="I161" s="224">
        <v>3</v>
      </c>
      <c r="J161" s="224">
        <v>3</v>
      </c>
      <c r="K161" s="224">
        <v>82</v>
      </c>
      <c r="L161" s="224">
        <v>185</v>
      </c>
      <c r="M161" s="140" t="s">
        <v>141</v>
      </c>
      <c r="N161" s="140" t="s">
        <v>141</v>
      </c>
    </row>
    <row r="162" spans="1:14" ht="16.5" thickBot="1">
      <c r="A162" s="120">
        <v>159</v>
      </c>
      <c r="B162" s="214">
        <v>159</v>
      </c>
      <c r="C162" s="220">
        <v>139</v>
      </c>
      <c r="D162" s="221">
        <v>150</v>
      </c>
      <c r="E162" s="248" t="s">
        <v>180</v>
      </c>
      <c r="F162" s="222">
        <v>0</v>
      </c>
      <c r="G162" s="223">
        <v>3</v>
      </c>
      <c r="H162" s="224">
        <v>0</v>
      </c>
      <c r="I162" s="224">
        <v>3</v>
      </c>
      <c r="J162" s="224">
        <v>3</v>
      </c>
      <c r="K162" s="224">
        <v>82</v>
      </c>
      <c r="L162" s="224">
        <v>215</v>
      </c>
      <c r="M162" s="140" t="s">
        <v>141</v>
      </c>
      <c r="N162" s="140" t="s">
        <v>141</v>
      </c>
    </row>
    <row r="163" spans="1:14" ht="16.5" thickBot="1">
      <c r="A163" s="120">
        <v>160</v>
      </c>
      <c r="B163" s="214">
        <v>160</v>
      </c>
      <c r="C163" s="220">
        <v>139</v>
      </c>
      <c r="D163" s="221">
        <v>224</v>
      </c>
      <c r="E163" s="248" t="s">
        <v>508</v>
      </c>
      <c r="F163" s="222">
        <v>0</v>
      </c>
      <c r="G163" s="224">
        <v>2</v>
      </c>
      <c r="H163" s="223">
        <v>3</v>
      </c>
      <c r="I163" s="224">
        <v>3</v>
      </c>
      <c r="J163" s="224">
        <v>3</v>
      </c>
      <c r="K163" s="224">
        <v>82</v>
      </c>
      <c r="L163" s="224">
        <v>108</v>
      </c>
      <c r="M163" s="140" t="s">
        <v>141</v>
      </c>
      <c r="N163" s="140" t="s">
        <v>141</v>
      </c>
    </row>
    <row r="164" spans="1:14" ht="16.5" thickBot="1">
      <c r="A164" s="120">
        <v>161</v>
      </c>
      <c r="B164" s="214">
        <v>161</v>
      </c>
      <c r="C164" s="220">
        <v>161</v>
      </c>
      <c r="D164" s="221">
        <v>179</v>
      </c>
      <c r="E164" s="248" t="s">
        <v>430</v>
      </c>
      <c r="F164" s="222">
        <v>0</v>
      </c>
      <c r="G164" s="223">
        <v>2</v>
      </c>
      <c r="H164" s="224">
        <v>0</v>
      </c>
      <c r="I164" s="224">
        <v>2</v>
      </c>
      <c r="J164" s="224">
        <v>2</v>
      </c>
      <c r="K164" s="224">
        <v>67</v>
      </c>
      <c r="L164" s="224">
        <v>164</v>
      </c>
      <c r="M164" s="140" t="s">
        <v>141</v>
      </c>
      <c r="N164" s="140" t="s">
        <v>141</v>
      </c>
    </row>
    <row r="165" spans="1:14" ht="16.5" thickBot="1">
      <c r="A165" s="120">
        <v>162</v>
      </c>
      <c r="B165" s="214">
        <v>162</v>
      </c>
      <c r="C165" s="220">
        <v>161</v>
      </c>
      <c r="D165" s="221">
        <v>103</v>
      </c>
      <c r="E165" s="248" t="s">
        <v>448</v>
      </c>
      <c r="F165" s="222">
        <v>0</v>
      </c>
      <c r="G165" s="223">
        <v>2</v>
      </c>
      <c r="H165" s="224">
        <v>0</v>
      </c>
      <c r="I165" s="224">
        <v>2</v>
      </c>
      <c r="J165" s="224">
        <v>2</v>
      </c>
      <c r="K165" s="224">
        <v>67</v>
      </c>
      <c r="L165" s="224">
        <v>318</v>
      </c>
      <c r="M165" s="140" t="s">
        <v>141</v>
      </c>
      <c r="N165" s="140" t="s">
        <v>141</v>
      </c>
    </row>
    <row r="166" spans="1:14" ht="16.5" thickBot="1">
      <c r="A166" s="120">
        <v>163</v>
      </c>
      <c r="B166" s="214">
        <v>163</v>
      </c>
      <c r="C166" s="220">
        <v>161</v>
      </c>
      <c r="D166" s="221">
        <v>227</v>
      </c>
      <c r="E166" s="248" t="s">
        <v>381</v>
      </c>
      <c r="F166" s="222">
        <v>0</v>
      </c>
      <c r="G166" s="223">
        <v>2</v>
      </c>
      <c r="H166" s="224">
        <v>1</v>
      </c>
      <c r="I166" s="224">
        <v>2</v>
      </c>
      <c r="J166" s="224">
        <v>2</v>
      </c>
      <c r="K166" s="224">
        <v>67</v>
      </c>
      <c r="L166" s="224">
        <v>105</v>
      </c>
      <c r="M166" s="140" t="s">
        <v>141</v>
      </c>
      <c r="N166" s="140" t="s">
        <v>141</v>
      </c>
    </row>
    <row r="167" spans="1:14" ht="16.5" thickBot="1">
      <c r="A167" s="120">
        <v>164</v>
      </c>
      <c r="B167" s="214">
        <v>164</v>
      </c>
      <c r="C167" s="220">
        <v>161</v>
      </c>
      <c r="D167" s="221">
        <v>249</v>
      </c>
      <c r="E167" s="248" t="s">
        <v>419</v>
      </c>
      <c r="F167" s="222">
        <v>0</v>
      </c>
      <c r="G167" s="224">
        <v>0</v>
      </c>
      <c r="H167" s="223">
        <v>2</v>
      </c>
      <c r="I167" s="224">
        <v>2</v>
      </c>
      <c r="J167" s="224">
        <v>2</v>
      </c>
      <c r="K167" s="224">
        <v>67</v>
      </c>
      <c r="L167" s="224">
        <v>75</v>
      </c>
      <c r="M167" s="140" t="s">
        <v>141</v>
      </c>
      <c r="N167" s="140" t="s">
        <v>141</v>
      </c>
    </row>
    <row r="168" spans="1:14" ht="16.5" thickBot="1">
      <c r="A168" s="120">
        <v>165</v>
      </c>
      <c r="B168" s="214">
        <v>165</v>
      </c>
      <c r="C168" s="220">
        <v>161</v>
      </c>
      <c r="D168" s="221">
        <v>261</v>
      </c>
      <c r="E168" s="248" t="s">
        <v>497</v>
      </c>
      <c r="F168" s="222">
        <v>0</v>
      </c>
      <c r="G168" s="224">
        <v>1</v>
      </c>
      <c r="H168" s="223">
        <v>2</v>
      </c>
      <c r="I168" s="224">
        <v>2</v>
      </c>
      <c r="J168" s="224">
        <v>2</v>
      </c>
      <c r="K168" s="224">
        <v>67</v>
      </c>
      <c r="L168" s="224">
        <v>67</v>
      </c>
      <c r="M168" s="140" t="s">
        <v>141</v>
      </c>
      <c r="N168" s="140" t="s">
        <v>141</v>
      </c>
    </row>
    <row r="169" spans="1:14" ht="16.5" thickBot="1">
      <c r="A169" s="120">
        <v>166</v>
      </c>
      <c r="B169" s="214">
        <v>166</v>
      </c>
      <c r="C169" s="220">
        <v>161</v>
      </c>
      <c r="D169" s="221">
        <v>243</v>
      </c>
      <c r="E169" s="248" t="s">
        <v>214</v>
      </c>
      <c r="F169" s="222">
        <v>0</v>
      </c>
      <c r="G169" s="223">
        <v>2</v>
      </c>
      <c r="H169" s="224">
        <v>0</v>
      </c>
      <c r="I169" s="224">
        <v>2</v>
      </c>
      <c r="J169" s="224">
        <v>2</v>
      </c>
      <c r="K169" s="224">
        <v>67</v>
      </c>
      <c r="L169" s="224">
        <v>86</v>
      </c>
      <c r="M169" s="140" t="s">
        <v>141</v>
      </c>
      <c r="N169" s="140" t="s">
        <v>141</v>
      </c>
    </row>
    <row r="170" spans="1:14" ht="16.5" thickBot="1">
      <c r="A170" s="120">
        <v>167</v>
      </c>
      <c r="B170" s="214">
        <v>167</v>
      </c>
      <c r="C170" s="220">
        <v>161</v>
      </c>
      <c r="D170" s="221">
        <v>132</v>
      </c>
      <c r="E170" s="248" t="s">
        <v>231</v>
      </c>
      <c r="F170" s="222">
        <v>0</v>
      </c>
      <c r="G170" s="223">
        <v>2</v>
      </c>
      <c r="H170" s="224">
        <v>0</v>
      </c>
      <c r="I170" s="224">
        <v>2</v>
      </c>
      <c r="J170" s="224">
        <v>2</v>
      </c>
      <c r="K170" s="224">
        <v>67</v>
      </c>
      <c r="L170" s="224">
        <v>239</v>
      </c>
      <c r="M170" s="140" t="s">
        <v>141</v>
      </c>
      <c r="N170" s="140" t="s">
        <v>141</v>
      </c>
    </row>
    <row r="171" spans="1:14" ht="16.5" thickBot="1">
      <c r="A171" s="120">
        <v>168</v>
      </c>
      <c r="B171" s="214">
        <v>168</v>
      </c>
      <c r="C171" s="220">
        <v>161</v>
      </c>
      <c r="D171" s="221">
        <v>193</v>
      </c>
      <c r="E171" s="248" t="s">
        <v>328</v>
      </c>
      <c r="F171" s="222">
        <v>0</v>
      </c>
      <c r="G171" s="223">
        <v>2</v>
      </c>
      <c r="H171" s="224">
        <v>0</v>
      </c>
      <c r="I171" s="224">
        <v>2</v>
      </c>
      <c r="J171" s="224">
        <v>2</v>
      </c>
      <c r="K171" s="224">
        <v>67</v>
      </c>
      <c r="L171" s="224">
        <v>148</v>
      </c>
      <c r="M171" s="140" t="s">
        <v>141</v>
      </c>
      <c r="N171" s="140" t="s">
        <v>141</v>
      </c>
    </row>
    <row r="172" spans="1:14" ht="16.5" thickBot="1">
      <c r="A172" s="120">
        <v>169</v>
      </c>
      <c r="B172" s="214">
        <v>169</v>
      </c>
      <c r="C172" s="220">
        <v>161</v>
      </c>
      <c r="D172" s="221">
        <v>117</v>
      </c>
      <c r="E172" s="248" t="s">
        <v>263</v>
      </c>
      <c r="F172" s="222">
        <v>0</v>
      </c>
      <c r="G172" s="223">
        <v>2</v>
      </c>
      <c r="H172" s="224">
        <v>1</v>
      </c>
      <c r="I172" s="224">
        <v>2</v>
      </c>
      <c r="J172" s="224">
        <v>2</v>
      </c>
      <c r="K172" s="224">
        <v>67</v>
      </c>
      <c r="L172" s="224">
        <v>275</v>
      </c>
      <c r="M172" s="140" t="s">
        <v>141</v>
      </c>
      <c r="N172" s="140" t="s">
        <v>141</v>
      </c>
    </row>
    <row r="173" spans="1:14" ht="16.5" thickBot="1">
      <c r="A173" s="120">
        <v>170</v>
      </c>
      <c r="B173" s="214">
        <v>170</v>
      </c>
      <c r="C173" s="220">
        <v>161</v>
      </c>
      <c r="D173" s="221">
        <v>230</v>
      </c>
      <c r="E173" s="248" t="s">
        <v>447</v>
      </c>
      <c r="F173" s="222">
        <v>0</v>
      </c>
      <c r="G173" s="223">
        <v>2</v>
      </c>
      <c r="H173" s="224">
        <v>0</v>
      </c>
      <c r="I173" s="224">
        <v>2</v>
      </c>
      <c r="J173" s="224">
        <v>2</v>
      </c>
      <c r="K173" s="224">
        <v>67</v>
      </c>
      <c r="L173" s="224">
        <v>99</v>
      </c>
      <c r="M173" s="140" t="s">
        <v>141</v>
      </c>
      <c r="N173" s="140" t="s">
        <v>141</v>
      </c>
    </row>
    <row r="174" spans="1:14" ht="16.5" thickBot="1">
      <c r="A174" s="120">
        <v>171</v>
      </c>
      <c r="B174" s="214">
        <v>171</v>
      </c>
      <c r="C174" s="220">
        <v>161</v>
      </c>
      <c r="D174" s="221">
        <v>178</v>
      </c>
      <c r="E174" s="248" t="s">
        <v>183</v>
      </c>
      <c r="F174" s="222">
        <v>0</v>
      </c>
      <c r="G174" s="223">
        <v>2</v>
      </c>
      <c r="H174" s="223">
        <v>2</v>
      </c>
      <c r="I174" s="224">
        <v>2</v>
      </c>
      <c r="J174" s="224">
        <v>2</v>
      </c>
      <c r="K174" s="224">
        <v>67</v>
      </c>
      <c r="L174" s="224">
        <v>166</v>
      </c>
      <c r="M174" s="140" t="s">
        <v>141</v>
      </c>
      <c r="N174" s="140" t="s">
        <v>141</v>
      </c>
    </row>
    <row r="175" spans="1:14" ht="16.5" thickBot="1">
      <c r="A175" s="120">
        <v>172</v>
      </c>
      <c r="B175" s="214">
        <v>172</v>
      </c>
      <c r="C175" s="220">
        <v>161</v>
      </c>
      <c r="D175" s="221">
        <v>114</v>
      </c>
      <c r="E175" s="248" t="s">
        <v>474</v>
      </c>
      <c r="F175" s="222">
        <v>0</v>
      </c>
      <c r="G175" s="224">
        <v>1</v>
      </c>
      <c r="H175" s="223">
        <v>2</v>
      </c>
      <c r="I175" s="224">
        <v>2</v>
      </c>
      <c r="J175" s="224">
        <v>2</v>
      </c>
      <c r="K175" s="224">
        <v>67</v>
      </c>
      <c r="L175" s="224">
        <v>291</v>
      </c>
      <c r="M175" s="140" t="s">
        <v>141</v>
      </c>
      <c r="N175" s="140" t="s">
        <v>141</v>
      </c>
    </row>
    <row r="176" spans="1:14" ht="16.5" thickBot="1">
      <c r="A176" s="120">
        <v>173</v>
      </c>
      <c r="B176" s="214">
        <v>173</v>
      </c>
      <c r="C176" s="220">
        <v>161</v>
      </c>
      <c r="D176" s="221">
        <v>128</v>
      </c>
      <c r="E176" s="248" t="s">
        <v>412</v>
      </c>
      <c r="F176" s="222">
        <v>0</v>
      </c>
      <c r="G176" s="224">
        <v>0</v>
      </c>
      <c r="H176" s="223">
        <v>2</v>
      </c>
      <c r="I176" s="224">
        <v>2</v>
      </c>
      <c r="J176" s="224">
        <v>2</v>
      </c>
      <c r="K176" s="224">
        <v>67</v>
      </c>
      <c r="L176" s="224">
        <v>258</v>
      </c>
      <c r="M176" s="140" t="s">
        <v>141</v>
      </c>
      <c r="N176" s="140" t="s">
        <v>141</v>
      </c>
    </row>
    <row r="177" spans="1:14" ht="16.5" thickBot="1">
      <c r="A177" s="120">
        <v>174</v>
      </c>
      <c r="B177" s="214">
        <v>174</v>
      </c>
      <c r="C177" s="220">
        <v>161</v>
      </c>
      <c r="D177" s="221">
        <v>140</v>
      </c>
      <c r="E177" s="248" t="s">
        <v>337</v>
      </c>
      <c r="F177" s="222">
        <v>0</v>
      </c>
      <c r="G177" s="223">
        <v>2</v>
      </c>
      <c r="H177" s="224">
        <v>0</v>
      </c>
      <c r="I177" s="224">
        <v>2</v>
      </c>
      <c r="J177" s="224">
        <v>2</v>
      </c>
      <c r="K177" s="224">
        <v>67</v>
      </c>
      <c r="L177" s="224">
        <v>228</v>
      </c>
      <c r="M177" s="140" t="s">
        <v>141</v>
      </c>
      <c r="N177" s="140" t="s">
        <v>141</v>
      </c>
    </row>
    <row r="178" spans="1:14" ht="16.5" thickBot="1">
      <c r="A178" s="120">
        <v>175</v>
      </c>
      <c r="B178" s="214">
        <v>175</v>
      </c>
      <c r="C178" s="220">
        <v>161</v>
      </c>
      <c r="D178" s="221">
        <v>240</v>
      </c>
      <c r="E178" s="248" t="s">
        <v>449</v>
      </c>
      <c r="F178" s="222">
        <v>0</v>
      </c>
      <c r="G178" s="223">
        <v>2</v>
      </c>
      <c r="H178" s="224">
        <v>0</v>
      </c>
      <c r="I178" s="224">
        <v>2</v>
      </c>
      <c r="J178" s="224">
        <v>2</v>
      </c>
      <c r="K178" s="224">
        <v>67</v>
      </c>
      <c r="L178" s="224">
        <v>88</v>
      </c>
      <c r="M178" s="140" t="s">
        <v>141</v>
      </c>
      <c r="N178" s="140" t="s">
        <v>141</v>
      </c>
    </row>
    <row r="179" spans="1:14" ht="16.5" thickBot="1">
      <c r="A179" s="120">
        <v>176</v>
      </c>
      <c r="B179" s="214">
        <v>176</v>
      </c>
      <c r="C179" s="220">
        <v>161</v>
      </c>
      <c r="D179" s="221">
        <v>157</v>
      </c>
      <c r="E179" s="248" t="s">
        <v>174</v>
      </c>
      <c r="F179" s="222">
        <v>0</v>
      </c>
      <c r="G179" s="223">
        <v>2</v>
      </c>
      <c r="H179" s="224">
        <v>0</v>
      </c>
      <c r="I179" s="224">
        <v>2</v>
      </c>
      <c r="J179" s="224">
        <v>2</v>
      </c>
      <c r="K179" s="224">
        <v>67</v>
      </c>
      <c r="L179" s="224">
        <v>198</v>
      </c>
      <c r="M179" s="140" t="s">
        <v>141</v>
      </c>
      <c r="N179" s="140" t="s">
        <v>141</v>
      </c>
    </row>
    <row r="180" spans="1:14" ht="16.5" thickBot="1">
      <c r="A180" s="120">
        <v>177</v>
      </c>
      <c r="B180" s="214">
        <v>177</v>
      </c>
      <c r="C180" s="220">
        <v>161</v>
      </c>
      <c r="D180" s="221">
        <v>86</v>
      </c>
      <c r="E180" s="248" t="s">
        <v>290</v>
      </c>
      <c r="F180" s="222">
        <v>0</v>
      </c>
      <c r="G180" s="223">
        <v>2</v>
      </c>
      <c r="H180" s="223">
        <v>2</v>
      </c>
      <c r="I180" s="224">
        <v>2</v>
      </c>
      <c r="J180" s="224">
        <v>2</v>
      </c>
      <c r="K180" s="224">
        <v>67</v>
      </c>
      <c r="L180" s="224">
        <v>374</v>
      </c>
      <c r="M180" s="140" t="s">
        <v>141</v>
      </c>
      <c r="N180" s="140" t="s">
        <v>141</v>
      </c>
    </row>
    <row r="181" spans="1:14" ht="16.5" thickBot="1">
      <c r="A181" s="120">
        <v>178</v>
      </c>
      <c r="B181" s="214">
        <v>178</v>
      </c>
      <c r="C181" s="220">
        <v>161</v>
      </c>
      <c r="D181" s="221">
        <v>240</v>
      </c>
      <c r="E181" s="248" t="s">
        <v>510</v>
      </c>
      <c r="F181" s="222">
        <v>0</v>
      </c>
      <c r="G181" s="223">
        <v>2</v>
      </c>
      <c r="H181" s="224">
        <v>0</v>
      </c>
      <c r="I181" s="224">
        <v>2</v>
      </c>
      <c r="J181" s="224">
        <v>2</v>
      </c>
      <c r="K181" s="224">
        <v>67</v>
      </c>
      <c r="L181" s="224">
        <v>88</v>
      </c>
      <c r="M181" s="140" t="s">
        <v>141</v>
      </c>
      <c r="N181" s="140" t="s">
        <v>141</v>
      </c>
    </row>
    <row r="182" spans="1:14" ht="16.5" thickBot="1">
      <c r="A182" s="120">
        <v>179</v>
      </c>
      <c r="B182" s="214">
        <v>179</v>
      </c>
      <c r="C182" s="220">
        <v>161</v>
      </c>
      <c r="D182" s="221">
        <v>261</v>
      </c>
      <c r="E182" s="248" t="s">
        <v>277</v>
      </c>
      <c r="F182" s="222">
        <v>0</v>
      </c>
      <c r="G182" s="224">
        <v>0</v>
      </c>
      <c r="H182" s="223">
        <v>2</v>
      </c>
      <c r="I182" s="224">
        <v>2</v>
      </c>
      <c r="J182" s="224">
        <v>2</v>
      </c>
      <c r="K182" s="224">
        <v>67</v>
      </c>
      <c r="L182" s="224">
        <v>67</v>
      </c>
      <c r="M182" s="140" t="s">
        <v>141</v>
      </c>
      <c r="N182" s="140" t="s">
        <v>141</v>
      </c>
    </row>
    <row r="183" spans="1:14" ht="16.5" thickBot="1">
      <c r="A183" s="120">
        <v>180</v>
      </c>
      <c r="B183" s="214">
        <v>180</v>
      </c>
      <c r="C183" s="220">
        <v>161</v>
      </c>
      <c r="D183" s="221">
        <v>115</v>
      </c>
      <c r="E183" s="248" t="s">
        <v>418</v>
      </c>
      <c r="F183" s="222">
        <v>0</v>
      </c>
      <c r="G183" s="224">
        <v>0</v>
      </c>
      <c r="H183" s="223">
        <v>2</v>
      </c>
      <c r="I183" s="224">
        <v>2</v>
      </c>
      <c r="J183" s="224">
        <v>2</v>
      </c>
      <c r="K183" s="224">
        <v>67</v>
      </c>
      <c r="L183" s="224">
        <v>286</v>
      </c>
      <c r="M183" s="140" t="s">
        <v>141</v>
      </c>
      <c r="N183" s="140" t="s">
        <v>141</v>
      </c>
    </row>
    <row r="184" spans="1:14" ht="16.5" thickBot="1">
      <c r="A184" s="120">
        <v>181</v>
      </c>
      <c r="B184" s="214">
        <v>181</v>
      </c>
      <c r="C184" s="220">
        <v>161</v>
      </c>
      <c r="D184" s="221">
        <v>145</v>
      </c>
      <c r="E184" s="248" t="s">
        <v>467</v>
      </c>
      <c r="F184" s="222">
        <v>0</v>
      </c>
      <c r="G184" s="223">
        <v>2</v>
      </c>
      <c r="H184" s="223">
        <v>2</v>
      </c>
      <c r="I184" s="224">
        <v>2</v>
      </c>
      <c r="J184" s="224">
        <v>2</v>
      </c>
      <c r="K184" s="224">
        <v>67</v>
      </c>
      <c r="L184" s="224">
        <v>222</v>
      </c>
      <c r="M184" s="140" t="s">
        <v>141</v>
      </c>
      <c r="N184" s="140" t="s">
        <v>141</v>
      </c>
    </row>
    <row r="185" spans="1:14" ht="16.5" thickBot="1">
      <c r="A185" s="120">
        <v>182</v>
      </c>
      <c r="B185" s="214">
        <v>182</v>
      </c>
      <c r="C185" s="220">
        <v>161</v>
      </c>
      <c r="D185" s="221">
        <v>105</v>
      </c>
      <c r="E185" s="248" t="s">
        <v>372</v>
      </c>
      <c r="F185" s="222">
        <v>0</v>
      </c>
      <c r="G185" s="224">
        <v>1</v>
      </c>
      <c r="H185" s="223">
        <v>2</v>
      </c>
      <c r="I185" s="224">
        <v>2</v>
      </c>
      <c r="J185" s="224">
        <v>2</v>
      </c>
      <c r="K185" s="224">
        <v>67</v>
      </c>
      <c r="L185" s="224">
        <v>316</v>
      </c>
      <c r="M185" s="140" t="s">
        <v>141</v>
      </c>
      <c r="N185" s="140" t="s">
        <v>141</v>
      </c>
    </row>
    <row r="186" spans="1:14" ht="16.5" thickBot="1">
      <c r="A186" s="120">
        <v>183</v>
      </c>
      <c r="B186" s="214">
        <v>183</v>
      </c>
      <c r="C186" s="220">
        <v>161</v>
      </c>
      <c r="D186" s="221">
        <v>191</v>
      </c>
      <c r="E186" s="248" t="s">
        <v>496</v>
      </c>
      <c r="F186" s="222">
        <v>0</v>
      </c>
      <c r="G186" s="224">
        <v>1</v>
      </c>
      <c r="H186" s="223">
        <v>2</v>
      </c>
      <c r="I186" s="224">
        <v>2</v>
      </c>
      <c r="J186" s="224">
        <v>2</v>
      </c>
      <c r="K186" s="224">
        <v>67</v>
      </c>
      <c r="L186" s="224">
        <v>149</v>
      </c>
      <c r="M186" s="140" t="s">
        <v>141</v>
      </c>
      <c r="N186" s="140" t="s">
        <v>141</v>
      </c>
    </row>
    <row r="187" spans="1:14" ht="16.5" thickBot="1">
      <c r="A187" s="120">
        <v>184</v>
      </c>
      <c r="B187" s="214">
        <v>184</v>
      </c>
      <c r="C187" s="220">
        <v>161</v>
      </c>
      <c r="D187" s="221">
        <v>261</v>
      </c>
      <c r="E187" s="248" t="s">
        <v>215</v>
      </c>
      <c r="F187" s="222">
        <v>0</v>
      </c>
      <c r="G187" s="223">
        <v>2</v>
      </c>
      <c r="H187" s="224">
        <v>0</v>
      </c>
      <c r="I187" s="224">
        <v>2</v>
      </c>
      <c r="J187" s="224">
        <v>2</v>
      </c>
      <c r="K187" s="224">
        <v>67</v>
      </c>
      <c r="L187" s="224">
        <v>67</v>
      </c>
      <c r="M187" s="140" t="s">
        <v>141</v>
      </c>
      <c r="N187" s="140" t="s">
        <v>141</v>
      </c>
    </row>
    <row r="188" spans="1:14" ht="16.5" thickBot="1">
      <c r="A188" s="120">
        <v>185</v>
      </c>
      <c r="B188" s="214">
        <v>185</v>
      </c>
      <c r="C188" s="220">
        <v>161</v>
      </c>
      <c r="D188" s="221">
        <v>93</v>
      </c>
      <c r="E188" s="248" t="s">
        <v>401</v>
      </c>
      <c r="F188" s="222">
        <v>0</v>
      </c>
      <c r="G188" s="223">
        <v>2</v>
      </c>
      <c r="H188" s="224">
        <v>0</v>
      </c>
      <c r="I188" s="224">
        <v>2</v>
      </c>
      <c r="J188" s="224">
        <v>2</v>
      </c>
      <c r="K188" s="224">
        <v>67</v>
      </c>
      <c r="L188" s="224">
        <v>357</v>
      </c>
      <c r="M188" s="140" t="s">
        <v>141</v>
      </c>
      <c r="N188" s="140" t="s">
        <v>141</v>
      </c>
    </row>
    <row r="189" spans="1:14" ht="16.5" thickBot="1">
      <c r="A189" s="120">
        <v>186</v>
      </c>
      <c r="B189" s="214">
        <v>186</v>
      </c>
      <c r="C189" s="220">
        <v>161</v>
      </c>
      <c r="D189" s="221">
        <v>157</v>
      </c>
      <c r="E189" s="248" t="s">
        <v>202</v>
      </c>
      <c r="F189" s="222">
        <v>0</v>
      </c>
      <c r="G189" s="223">
        <v>2</v>
      </c>
      <c r="H189" s="224">
        <v>0</v>
      </c>
      <c r="I189" s="224">
        <v>2</v>
      </c>
      <c r="J189" s="224">
        <v>2</v>
      </c>
      <c r="K189" s="224">
        <v>67</v>
      </c>
      <c r="L189" s="224">
        <v>198</v>
      </c>
      <c r="M189" s="140" t="s">
        <v>141</v>
      </c>
      <c r="N189" s="140" t="s">
        <v>141</v>
      </c>
    </row>
    <row r="190" spans="1:14" ht="16.5" thickBot="1">
      <c r="A190" s="120">
        <v>187</v>
      </c>
      <c r="B190" s="214">
        <v>187</v>
      </c>
      <c r="C190" s="220">
        <v>161</v>
      </c>
      <c r="D190" s="221">
        <v>152</v>
      </c>
      <c r="E190" s="248" t="s">
        <v>294</v>
      </c>
      <c r="F190" s="222">
        <v>0</v>
      </c>
      <c r="G190" s="223">
        <v>2</v>
      </c>
      <c r="H190" s="224">
        <v>0</v>
      </c>
      <c r="I190" s="224">
        <v>2</v>
      </c>
      <c r="J190" s="224">
        <v>2</v>
      </c>
      <c r="K190" s="224">
        <v>67</v>
      </c>
      <c r="L190" s="224">
        <v>207</v>
      </c>
      <c r="M190" s="140" t="s">
        <v>141</v>
      </c>
      <c r="N190" s="140" t="s">
        <v>141</v>
      </c>
    </row>
    <row r="191" spans="1:14" ht="16.5" thickBot="1">
      <c r="A191" s="120">
        <v>188</v>
      </c>
      <c r="B191" s="214">
        <v>188</v>
      </c>
      <c r="C191" s="220">
        <v>161</v>
      </c>
      <c r="D191" s="221">
        <v>222</v>
      </c>
      <c r="E191" s="248" t="s">
        <v>273</v>
      </c>
      <c r="F191" s="222">
        <v>0</v>
      </c>
      <c r="G191" s="223">
        <v>2</v>
      </c>
      <c r="H191" s="224">
        <v>0</v>
      </c>
      <c r="I191" s="224">
        <v>2</v>
      </c>
      <c r="J191" s="224">
        <v>2</v>
      </c>
      <c r="K191" s="224">
        <v>67</v>
      </c>
      <c r="L191" s="224">
        <v>112</v>
      </c>
      <c r="M191" s="140" t="s">
        <v>141</v>
      </c>
      <c r="N191" s="140" t="s">
        <v>141</v>
      </c>
    </row>
    <row r="192" spans="1:14" ht="16.5" thickBot="1">
      <c r="A192" s="120">
        <v>189</v>
      </c>
      <c r="B192" s="214">
        <v>189</v>
      </c>
      <c r="C192" s="220">
        <v>161</v>
      </c>
      <c r="D192" s="221">
        <v>261</v>
      </c>
      <c r="E192" s="248" t="s">
        <v>470</v>
      </c>
      <c r="F192" s="222">
        <v>0</v>
      </c>
      <c r="G192" s="224">
        <v>1</v>
      </c>
      <c r="H192" s="223">
        <v>2</v>
      </c>
      <c r="I192" s="224">
        <v>2</v>
      </c>
      <c r="J192" s="224">
        <v>2</v>
      </c>
      <c r="K192" s="224">
        <v>67</v>
      </c>
      <c r="L192" s="224">
        <v>67</v>
      </c>
      <c r="M192" s="140" t="s">
        <v>141</v>
      </c>
      <c r="N192" s="140" t="s">
        <v>141</v>
      </c>
    </row>
    <row r="193" spans="1:14" ht="16.5" thickBot="1">
      <c r="A193" s="120">
        <v>190</v>
      </c>
      <c r="B193" s="214">
        <v>190</v>
      </c>
      <c r="C193" s="220">
        <v>161</v>
      </c>
      <c r="D193" s="221">
        <v>191</v>
      </c>
      <c r="E193" s="248" t="s">
        <v>445</v>
      </c>
      <c r="F193" s="222">
        <v>0</v>
      </c>
      <c r="G193" s="223">
        <v>2</v>
      </c>
      <c r="H193" s="224">
        <v>0</v>
      </c>
      <c r="I193" s="224">
        <v>2</v>
      </c>
      <c r="J193" s="224">
        <v>2</v>
      </c>
      <c r="K193" s="224">
        <v>67</v>
      </c>
      <c r="L193" s="224">
        <v>149</v>
      </c>
      <c r="M193" s="140" t="s">
        <v>141</v>
      </c>
      <c r="N193" s="140" t="s">
        <v>141</v>
      </c>
    </row>
    <row r="194" spans="1:14" ht="16.5" thickBot="1">
      <c r="A194" s="120">
        <v>191</v>
      </c>
      <c r="B194" s="214">
        <v>191</v>
      </c>
      <c r="C194" s="220">
        <v>161</v>
      </c>
      <c r="D194" s="221">
        <v>148</v>
      </c>
      <c r="E194" s="248" t="s">
        <v>195</v>
      </c>
      <c r="F194" s="222">
        <v>0</v>
      </c>
      <c r="G194" s="224">
        <v>1</v>
      </c>
      <c r="H194" s="223">
        <v>2</v>
      </c>
      <c r="I194" s="224">
        <v>2</v>
      </c>
      <c r="J194" s="224">
        <v>2</v>
      </c>
      <c r="K194" s="224">
        <v>67</v>
      </c>
      <c r="L194" s="224">
        <v>218</v>
      </c>
      <c r="M194" s="140" t="s">
        <v>141</v>
      </c>
      <c r="N194" s="140" t="s">
        <v>141</v>
      </c>
    </row>
    <row r="195" spans="1:14" ht="16.5" thickBot="1">
      <c r="A195" s="120">
        <v>192</v>
      </c>
      <c r="B195" s="214">
        <v>192</v>
      </c>
      <c r="C195" s="220">
        <v>161</v>
      </c>
      <c r="D195" s="221">
        <v>202</v>
      </c>
      <c r="E195" s="248" t="s">
        <v>455</v>
      </c>
      <c r="F195" s="222">
        <v>0</v>
      </c>
      <c r="G195" s="224">
        <v>1</v>
      </c>
      <c r="H195" s="223">
        <v>2</v>
      </c>
      <c r="I195" s="224">
        <v>2</v>
      </c>
      <c r="J195" s="224">
        <v>2</v>
      </c>
      <c r="K195" s="224">
        <v>67</v>
      </c>
      <c r="L195" s="224">
        <v>133</v>
      </c>
      <c r="M195" s="140" t="s">
        <v>141</v>
      </c>
      <c r="N195" s="140" t="s">
        <v>141</v>
      </c>
    </row>
    <row r="196" spans="1:14" ht="16.5" thickBot="1">
      <c r="A196" s="120">
        <v>193</v>
      </c>
      <c r="B196" s="214">
        <v>193</v>
      </c>
      <c r="C196" s="220">
        <v>161</v>
      </c>
      <c r="D196" s="221">
        <v>248</v>
      </c>
      <c r="E196" s="248" t="s">
        <v>423</v>
      </c>
      <c r="F196" s="222">
        <v>0</v>
      </c>
      <c r="G196" s="223">
        <v>2</v>
      </c>
      <c r="H196" s="224">
        <v>1</v>
      </c>
      <c r="I196" s="224">
        <v>2</v>
      </c>
      <c r="J196" s="224">
        <v>2</v>
      </c>
      <c r="K196" s="224">
        <v>67</v>
      </c>
      <c r="L196" s="224">
        <v>78</v>
      </c>
      <c r="M196" s="140" t="s">
        <v>141</v>
      </c>
      <c r="N196" s="140" t="s">
        <v>141</v>
      </c>
    </row>
    <row r="197" spans="1:14" ht="16.5" thickBot="1">
      <c r="A197" s="120">
        <v>194</v>
      </c>
      <c r="B197" s="214">
        <v>194</v>
      </c>
      <c r="C197" s="220">
        <v>161</v>
      </c>
      <c r="D197" s="221">
        <v>140</v>
      </c>
      <c r="E197" s="248" t="s">
        <v>464</v>
      </c>
      <c r="F197" s="222">
        <v>0</v>
      </c>
      <c r="G197" s="224">
        <v>0</v>
      </c>
      <c r="H197" s="223">
        <v>2</v>
      </c>
      <c r="I197" s="224">
        <v>2</v>
      </c>
      <c r="J197" s="224">
        <v>2</v>
      </c>
      <c r="K197" s="224">
        <v>67</v>
      </c>
      <c r="L197" s="224">
        <v>228</v>
      </c>
      <c r="M197" s="140" t="s">
        <v>141</v>
      </c>
      <c r="N197" s="140" t="s">
        <v>141</v>
      </c>
    </row>
    <row r="198" spans="1:14" ht="16.5" thickBot="1">
      <c r="A198" s="120">
        <v>195</v>
      </c>
      <c r="B198" s="214">
        <v>195</v>
      </c>
      <c r="C198" s="220">
        <v>161</v>
      </c>
      <c r="D198" s="221">
        <v>163</v>
      </c>
      <c r="E198" s="248" t="s">
        <v>171</v>
      </c>
      <c r="F198" s="222">
        <v>0</v>
      </c>
      <c r="G198" s="223">
        <v>2</v>
      </c>
      <c r="H198" s="224">
        <v>0</v>
      </c>
      <c r="I198" s="224">
        <v>2</v>
      </c>
      <c r="J198" s="224">
        <v>2</v>
      </c>
      <c r="K198" s="224">
        <v>67</v>
      </c>
      <c r="L198" s="224">
        <v>187</v>
      </c>
      <c r="M198" s="140" t="s">
        <v>141</v>
      </c>
      <c r="N198" s="140" t="s">
        <v>141</v>
      </c>
    </row>
    <row r="199" spans="1:14" ht="16.5" thickBot="1">
      <c r="A199" s="120">
        <v>196</v>
      </c>
      <c r="B199" s="214">
        <v>196</v>
      </c>
      <c r="C199" s="220">
        <v>161</v>
      </c>
      <c r="D199" s="221">
        <v>153</v>
      </c>
      <c r="E199" s="248" t="s">
        <v>230</v>
      </c>
      <c r="F199" s="222">
        <v>0</v>
      </c>
      <c r="G199" s="223">
        <v>2</v>
      </c>
      <c r="H199" s="224">
        <v>0</v>
      </c>
      <c r="I199" s="224">
        <v>2</v>
      </c>
      <c r="J199" s="224">
        <v>2</v>
      </c>
      <c r="K199" s="224">
        <v>67</v>
      </c>
      <c r="L199" s="224">
        <v>206</v>
      </c>
      <c r="M199" s="140" t="s">
        <v>141</v>
      </c>
      <c r="N199" s="140" t="s">
        <v>141</v>
      </c>
    </row>
    <row r="200" spans="1:14" ht="16.5" thickBot="1">
      <c r="A200" s="120">
        <v>197</v>
      </c>
      <c r="B200" s="214">
        <v>197</v>
      </c>
      <c r="C200" s="220">
        <v>161</v>
      </c>
      <c r="D200" s="221">
        <v>261</v>
      </c>
      <c r="E200" s="248" t="s">
        <v>486</v>
      </c>
      <c r="F200" s="222">
        <v>0</v>
      </c>
      <c r="G200" s="223">
        <v>2</v>
      </c>
      <c r="H200" s="224">
        <v>0</v>
      </c>
      <c r="I200" s="224">
        <v>2</v>
      </c>
      <c r="J200" s="224">
        <v>2</v>
      </c>
      <c r="K200" s="224">
        <v>67</v>
      </c>
      <c r="L200" s="224">
        <v>67</v>
      </c>
      <c r="M200" s="140" t="s">
        <v>141</v>
      </c>
      <c r="N200" s="140" t="s">
        <v>141</v>
      </c>
    </row>
    <row r="201" spans="1:14" ht="16.5" thickBot="1">
      <c r="A201" s="120">
        <v>198</v>
      </c>
      <c r="B201" s="214">
        <v>198</v>
      </c>
      <c r="C201" s="220">
        <v>161</v>
      </c>
      <c r="D201" s="221">
        <v>104</v>
      </c>
      <c r="E201" s="248" t="s">
        <v>341</v>
      </c>
      <c r="F201" s="222">
        <v>0</v>
      </c>
      <c r="G201" s="223">
        <v>2</v>
      </c>
      <c r="H201" s="224">
        <v>0</v>
      </c>
      <c r="I201" s="224">
        <v>2</v>
      </c>
      <c r="J201" s="224">
        <v>2</v>
      </c>
      <c r="K201" s="224">
        <v>67</v>
      </c>
      <c r="L201" s="224">
        <v>317</v>
      </c>
      <c r="M201" s="140" t="s">
        <v>141</v>
      </c>
      <c r="N201" s="140" t="s">
        <v>141</v>
      </c>
    </row>
    <row r="202" spans="1:14" ht="16.5" thickBot="1">
      <c r="A202" s="120">
        <v>199</v>
      </c>
      <c r="B202" s="214">
        <v>199</v>
      </c>
      <c r="C202" s="220">
        <v>161</v>
      </c>
      <c r="D202" s="221">
        <v>98</v>
      </c>
      <c r="E202" s="248" t="s">
        <v>240</v>
      </c>
      <c r="F202" s="222">
        <v>0</v>
      </c>
      <c r="G202" s="223">
        <v>2</v>
      </c>
      <c r="H202" s="224">
        <v>0</v>
      </c>
      <c r="I202" s="224">
        <v>2</v>
      </c>
      <c r="J202" s="224">
        <v>2</v>
      </c>
      <c r="K202" s="224">
        <v>67</v>
      </c>
      <c r="L202" s="224">
        <v>333</v>
      </c>
      <c r="M202" s="140" t="s">
        <v>141</v>
      </c>
      <c r="N202" s="140" t="s">
        <v>141</v>
      </c>
    </row>
    <row r="203" spans="1:14" ht="16.5" thickBot="1">
      <c r="A203" s="120">
        <v>200</v>
      </c>
      <c r="B203" s="214">
        <v>200</v>
      </c>
      <c r="C203" s="220">
        <v>161</v>
      </c>
      <c r="D203" s="221">
        <v>230</v>
      </c>
      <c r="E203" s="248" t="s">
        <v>446</v>
      </c>
      <c r="F203" s="222">
        <v>0</v>
      </c>
      <c r="G203" s="223">
        <v>2</v>
      </c>
      <c r="H203" s="224">
        <v>0</v>
      </c>
      <c r="I203" s="224">
        <v>2</v>
      </c>
      <c r="J203" s="224">
        <v>2</v>
      </c>
      <c r="K203" s="224">
        <v>67</v>
      </c>
      <c r="L203" s="224">
        <v>99</v>
      </c>
      <c r="M203" s="140" t="s">
        <v>141</v>
      </c>
      <c r="N203" s="140" t="s">
        <v>141</v>
      </c>
    </row>
    <row r="204" spans="1:14" ht="16.5" thickBot="1">
      <c r="A204" s="120">
        <v>201</v>
      </c>
      <c r="B204" s="214">
        <v>201</v>
      </c>
      <c r="C204" s="220">
        <v>161</v>
      </c>
      <c r="D204" s="221">
        <v>161</v>
      </c>
      <c r="E204" s="248" t="s">
        <v>411</v>
      </c>
      <c r="F204" s="222">
        <v>0</v>
      </c>
      <c r="G204" s="223">
        <v>2</v>
      </c>
      <c r="H204" s="224">
        <v>0</v>
      </c>
      <c r="I204" s="224">
        <v>2</v>
      </c>
      <c r="J204" s="224">
        <v>2</v>
      </c>
      <c r="K204" s="224">
        <v>67</v>
      </c>
      <c r="L204" s="224">
        <v>189</v>
      </c>
      <c r="M204" s="140" t="s">
        <v>141</v>
      </c>
      <c r="N204" s="140" t="s">
        <v>141</v>
      </c>
    </row>
    <row r="205" spans="1:14" ht="16.5" thickBot="1">
      <c r="A205" s="120">
        <v>202</v>
      </c>
      <c r="B205" s="214">
        <v>202</v>
      </c>
      <c r="C205" s="220">
        <v>161</v>
      </c>
      <c r="D205" s="221">
        <v>94</v>
      </c>
      <c r="E205" s="248" t="s">
        <v>373</v>
      </c>
      <c r="F205" s="222">
        <v>0</v>
      </c>
      <c r="G205" s="224">
        <v>0</v>
      </c>
      <c r="H205" s="223">
        <v>2</v>
      </c>
      <c r="I205" s="224">
        <v>2</v>
      </c>
      <c r="J205" s="224">
        <v>2</v>
      </c>
      <c r="K205" s="224">
        <v>67</v>
      </c>
      <c r="L205" s="224">
        <v>349</v>
      </c>
      <c r="M205" s="140" t="s">
        <v>141</v>
      </c>
      <c r="N205" s="140" t="s">
        <v>141</v>
      </c>
    </row>
    <row r="206" spans="1:14" ht="16.5" thickBot="1">
      <c r="A206" s="120">
        <v>203</v>
      </c>
      <c r="B206" s="214">
        <v>203</v>
      </c>
      <c r="C206" s="220">
        <v>161</v>
      </c>
      <c r="D206" s="221">
        <v>261</v>
      </c>
      <c r="E206" s="248" t="s">
        <v>366</v>
      </c>
      <c r="F206" s="222">
        <v>0</v>
      </c>
      <c r="G206" s="223">
        <v>2</v>
      </c>
      <c r="H206" s="224">
        <v>0</v>
      </c>
      <c r="I206" s="224">
        <v>2</v>
      </c>
      <c r="J206" s="224">
        <v>2</v>
      </c>
      <c r="K206" s="224">
        <v>67</v>
      </c>
      <c r="L206" s="224">
        <v>67</v>
      </c>
      <c r="M206" s="140" t="s">
        <v>141</v>
      </c>
      <c r="N206" s="140" t="s">
        <v>141</v>
      </c>
    </row>
    <row r="207" spans="1:14" ht="16.5" thickBot="1">
      <c r="A207" s="120">
        <v>204</v>
      </c>
      <c r="B207" s="214">
        <v>204</v>
      </c>
      <c r="C207" s="220">
        <v>161</v>
      </c>
      <c r="D207" s="221">
        <v>172</v>
      </c>
      <c r="E207" s="248" t="s">
        <v>257</v>
      </c>
      <c r="F207" s="222">
        <v>0</v>
      </c>
      <c r="G207" s="223">
        <v>2</v>
      </c>
      <c r="H207" s="224">
        <v>0</v>
      </c>
      <c r="I207" s="224">
        <v>2</v>
      </c>
      <c r="J207" s="224">
        <v>2</v>
      </c>
      <c r="K207" s="224">
        <v>67</v>
      </c>
      <c r="L207" s="224">
        <v>182</v>
      </c>
      <c r="M207" s="140" t="s">
        <v>141</v>
      </c>
      <c r="N207" s="140" t="s">
        <v>141</v>
      </c>
    </row>
    <row r="208" spans="1:14" ht="16.5" thickBot="1">
      <c r="A208" s="120">
        <v>205</v>
      </c>
      <c r="B208" s="214">
        <v>205</v>
      </c>
      <c r="C208" s="220">
        <v>161</v>
      </c>
      <c r="D208" s="221">
        <v>132</v>
      </c>
      <c r="E208" s="248" t="s">
        <v>247</v>
      </c>
      <c r="F208" s="222">
        <v>0</v>
      </c>
      <c r="G208" s="223">
        <v>2</v>
      </c>
      <c r="H208" s="224">
        <v>0</v>
      </c>
      <c r="I208" s="224">
        <v>2</v>
      </c>
      <c r="J208" s="224">
        <v>2</v>
      </c>
      <c r="K208" s="224">
        <v>67</v>
      </c>
      <c r="L208" s="224">
        <v>239</v>
      </c>
      <c r="M208" s="140" t="s">
        <v>141</v>
      </c>
      <c r="N208" s="140" t="s">
        <v>141</v>
      </c>
    </row>
    <row r="209" spans="1:14" ht="16.5" thickBot="1">
      <c r="A209" s="120">
        <v>206</v>
      </c>
      <c r="B209" s="214">
        <v>206</v>
      </c>
      <c r="C209" s="220">
        <v>161</v>
      </c>
      <c r="D209" s="221">
        <v>261</v>
      </c>
      <c r="E209" s="248" t="s">
        <v>196</v>
      </c>
      <c r="F209" s="222">
        <v>0</v>
      </c>
      <c r="G209" s="224">
        <v>1</v>
      </c>
      <c r="H209" s="223">
        <v>2</v>
      </c>
      <c r="I209" s="224">
        <v>2</v>
      </c>
      <c r="J209" s="224">
        <v>2</v>
      </c>
      <c r="K209" s="224">
        <v>67</v>
      </c>
      <c r="L209" s="224">
        <v>67</v>
      </c>
      <c r="M209" s="140" t="s">
        <v>141</v>
      </c>
      <c r="N209" s="140" t="s">
        <v>141</v>
      </c>
    </row>
    <row r="210" spans="1:14" ht="16.5" thickBot="1">
      <c r="A210" s="120">
        <v>207</v>
      </c>
      <c r="B210" s="214">
        <v>207</v>
      </c>
      <c r="C210" s="220">
        <v>207</v>
      </c>
      <c r="D210" s="221">
        <v>244</v>
      </c>
      <c r="E210" s="248" t="s">
        <v>434</v>
      </c>
      <c r="F210" s="222">
        <v>0</v>
      </c>
      <c r="G210" s="223">
        <v>1</v>
      </c>
      <c r="H210" s="224">
        <v>0</v>
      </c>
      <c r="I210" s="224">
        <v>1</v>
      </c>
      <c r="J210" s="224">
        <v>1</v>
      </c>
      <c r="K210" s="224">
        <v>47</v>
      </c>
      <c r="L210" s="224">
        <v>84</v>
      </c>
      <c r="M210" s="140" t="s">
        <v>141</v>
      </c>
      <c r="N210" s="140" t="s">
        <v>141</v>
      </c>
    </row>
    <row r="211" spans="1:14" ht="16.5" thickBot="1">
      <c r="A211" s="120">
        <v>208</v>
      </c>
      <c r="B211" s="214">
        <v>208</v>
      </c>
      <c r="C211" s="220">
        <v>207</v>
      </c>
      <c r="D211" s="221">
        <v>232</v>
      </c>
      <c r="E211" s="248" t="s">
        <v>428</v>
      </c>
      <c r="F211" s="222">
        <v>0</v>
      </c>
      <c r="G211" s="223">
        <v>1</v>
      </c>
      <c r="H211" s="224">
        <v>0</v>
      </c>
      <c r="I211" s="224">
        <v>1</v>
      </c>
      <c r="J211" s="224">
        <v>1</v>
      </c>
      <c r="K211" s="224">
        <v>47</v>
      </c>
      <c r="L211" s="224">
        <v>98</v>
      </c>
      <c r="M211" s="140" t="s">
        <v>141</v>
      </c>
      <c r="N211" s="140" t="s">
        <v>141</v>
      </c>
    </row>
    <row r="212" spans="1:14" ht="16.5" thickBot="1">
      <c r="A212" s="120">
        <v>209</v>
      </c>
      <c r="B212" s="214">
        <v>209</v>
      </c>
      <c r="C212" s="220">
        <v>207</v>
      </c>
      <c r="D212" s="221">
        <v>269</v>
      </c>
      <c r="E212" s="248" t="s">
        <v>190</v>
      </c>
      <c r="F212" s="222">
        <v>0</v>
      </c>
      <c r="G212" s="223">
        <v>1</v>
      </c>
      <c r="H212" s="224">
        <v>0</v>
      </c>
      <c r="I212" s="224">
        <v>1</v>
      </c>
      <c r="J212" s="224">
        <v>1</v>
      </c>
      <c r="K212" s="224">
        <v>47</v>
      </c>
      <c r="L212" s="224">
        <v>58</v>
      </c>
      <c r="M212" s="140" t="s">
        <v>141</v>
      </c>
      <c r="N212" s="140" t="s">
        <v>141</v>
      </c>
    </row>
    <row r="213" spans="1:14" ht="16.5" thickBot="1">
      <c r="A213" s="120">
        <v>210</v>
      </c>
      <c r="B213" s="214">
        <v>210</v>
      </c>
      <c r="C213" s="220">
        <v>207</v>
      </c>
      <c r="D213" s="221">
        <v>40</v>
      </c>
      <c r="E213" s="248" t="s">
        <v>256</v>
      </c>
      <c r="F213" s="222">
        <v>0</v>
      </c>
      <c r="G213" s="223">
        <v>1</v>
      </c>
      <c r="H213" s="224">
        <v>0</v>
      </c>
      <c r="I213" s="224">
        <v>1</v>
      </c>
      <c r="J213" s="224">
        <v>1</v>
      </c>
      <c r="K213" s="224">
        <v>47</v>
      </c>
      <c r="L213" s="224">
        <v>695</v>
      </c>
      <c r="M213" s="140" t="s">
        <v>141</v>
      </c>
      <c r="N213" s="140" t="s">
        <v>141</v>
      </c>
    </row>
    <row r="214" spans="1:14" ht="16.5" thickBot="1">
      <c r="A214" s="120">
        <v>211</v>
      </c>
      <c r="B214" s="214">
        <v>211</v>
      </c>
      <c r="C214" s="220">
        <v>207</v>
      </c>
      <c r="D214" s="221">
        <v>78</v>
      </c>
      <c r="E214" s="248" t="s">
        <v>427</v>
      </c>
      <c r="F214" s="222">
        <v>0</v>
      </c>
      <c r="G214" s="223">
        <v>1</v>
      </c>
      <c r="H214" s="224">
        <v>0</v>
      </c>
      <c r="I214" s="224">
        <v>1</v>
      </c>
      <c r="J214" s="224">
        <v>1</v>
      </c>
      <c r="K214" s="224">
        <v>47</v>
      </c>
      <c r="L214" s="224">
        <v>404</v>
      </c>
      <c r="M214" s="140" t="s">
        <v>141</v>
      </c>
      <c r="N214" s="140" t="s">
        <v>141</v>
      </c>
    </row>
    <row r="215" spans="1:14" ht="16.5" thickBot="1">
      <c r="A215" s="120">
        <v>212</v>
      </c>
      <c r="B215" s="214">
        <v>212</v>
      </c>
      <c r="C215" s="220">
        <v>207</v>
      </c>
      <c r="D215" s="221">
        <v>138</v>
      </c>
      <c r="E215" s="248" t="s">
        <v>499</v>
      </c>
      <c r="F215" s="222">
        <v>0</v>
      </c>
      <c r="G215" s="223">
        <v>1</v>
      </c>
      <c r="H215" s="223">
        <v>1</v>
      </c>
      <c r="I215" s="224">
        <v>1</v>
      </c>
      <c r="J215" s="224">
        <v>1</v>
      </c>
      <c r="K215" s="224">
        <v>47</v>
      </c>
      <c r="L215" s="224">
        <v>230</v>
      </c>
      <c r="M215" s="140" t="s">
        <v>141</v>
      </c>
      <c r="N215" s="140" t="s">
        <v>141</v>
      </c>
    </row>
    <row r="216" spans="1:14" ht="16.5" thickBot="1">
      <c r="A216" s="120">
        <v>213</v>
      </c>
      <c r="B216" s="214">
        <v>213</v>
      </c>
      <c r="C216" s="220">
        <v>207</v>
      </c>
      <c r="D216" s="221">
        <v>219</v>
      </c>
      <c r="E216" s="248" t="s">
        <v>306</v>
      </c>
      <c r="F216" s="222">
        <v>0</v>
      </c>
      <c r="G216" s="223">
        <v>1</v>
      </c>
      <c r="H216" s="224">
        <v>0</v>
      </c>
      <c r="I216" s="224">
        <v>1</v>
      </c>
      <c r="J216" s="224">
        <v>1</v>
      </c>
      <c r="K216" s="224">
        <v>47</v>
      </c>
      <c r="L216" s="224">
        <v>114</v>
      </c>
      <c r="M216" s="140" t="s">
        <v>141</v>
      </c>
      <c r="N216" s="140" t="s">
        <v>141</v>
      </c>
    </row>
    <row r="217" spans="1:14" ht="16.5" thickBot="1">
      <c r="A217" s="120">
        <v>214</v>
      </c>
      <c r="B217" s="214">
        <v>214</v>
      </c>
      <c r="C217" s="220">
        <v>207</v>
      </c>
      <c r="D217" s="221">
        <v>275</v>
      </c>
      <c r="E217" s="248" t="s">
        <v>212</v>
      </c>
      <c r="F217" s="222">
        <v>0</v>
      </c>
      <c r="G217" s="223">
        <v>1</v>
      </c>
      <c r="H217" s="224">
        <v>0</v>
      </c>
      <c r="I217" s="224">
        <v>1</v>
      </c>
      <c r="J217" s="224">
        <v>1</v>
      </c>
      <c r="K217" s="224">
        <v>47</v>
      </c>
      <c r="L217" s="224">
        <v>47</v>
      </c>
      <c r="M217" s="140" t="s">
        <v>141</v>
      </c>
      <c r="N217" s="140" t="s">
        <v>141</v>
      </c>
    </row>
    <row r="218" spans="1:14" ht="16.5" thickBot="1">
      <c r="A218" s="120">
        <v>215</v>
      </c>
      <c r="B218" s="214">
        <v>215</v>
      </c>
      <c r="C218" s="220">
        <v>207</v>
      </c>
      <c r="D218" s="221">
        <v>125</v>
      </c>
      <c r="E218" s="248" t="s">
        <v>267</v>
      </c>
      <c r="F218" s="222">
        <v>0</v>
      </c>
      <c r="G218" s="223">
        <v>1</v>
      </c>
      <c r="H218" s="224">
        <v>0</v>
      </c>
      <c r="I218" s="224">
        <v>1</v>
      </c>
      <c r="J218" s="224">
        <v>1</v>
      </c>
      <c r="K218" s="224">
        <v>47</v>
      </c>
      <c r="L218" s="224">
        <v>265</v>
      </c>
      <c r="M218" s="140" t="s">
        <v>141</v>
      </c>
      <c r="N218" s="140" t="s">
        <v>141</v>
      </c>
    </row>
    <row r="219" spans="1:14" ht="16.5" thickBot="1">
      <c r="A219" s="120">
        <v>216</v>
      </c>
      <c r="B219" s="214">
        <v>216</v>
      </c>
      <c r="C219" s="220">
        <v>207</v>
      </c>
      <c r="D219" s="221">
        <v>181</v>
      </c>
      <c r="E219" s="248" t="s">
        <v>203</v>
      </c>
      <c r="F219" s="222">
        <v>0</v>
      </c>
      <c r="G219" s="223">
        <v>1</v>
      </c>
      <c r="H219" s="224">
        <v>0</v>
      </c>
      <c r="I219" s="224">
        <v>1</v>
      </c>
      <c r="J219" s="224">
        <v>1</v>
      </c>
      <c r="K219" s="224">
        <v>47</v>
      </c>
      <c r="L219" s="224">
        <v>160</v>
      </c>
      <c r="M219" s="140" t="s">
        <v>141</v>
      </c>
      <c r="N219" s="140" t="s">
        <v>141</v>
      </c>
    </row>
    <row r="220" spans="1:14" ht="16.5" thickBot="1">
      <c r="A220" s="120">
        <v>217</v>
      </c>
      <c r="B220" s="214">
        <v>217</v>
      </c>
      <c r="C220" s="220">
        <v>207</v>
      </c>
      <c r="D220" s="221">
        <v>71</v>
      </c>
      <c r="E220" s="248" t="s">
        <v>344</v>
      </c>
      <c r="F220" s="222">
        <v>0</v>
      </c>
      <c r="G220" s="223">
        <v>1</v>
      </c>
      <c r="H220" s="224">
        <v>0</v>
      </c>
      <c r="I220" s="224">
        <v>1</v>
      </c>
      <c r="J220" s="224">
        <v>1</v>
      </c>
      <c r="K220" s="224">
        <v>47</v>
      </c>
      <c r="L220" s="224">
        <v>419</v>
      </c>
      <c r="M220" s="140" t="s">
        <v>141</v>
      </c>
      <c r="N220" s="140" t="s">
        <v>141</v>
      </c>
    </row>
    <row r="221" spans="1:14" ht="16.5" thickBot="1">
      <c r="A221" s="120">
        <v>218</v>
      </c>
      <c r="B221" s="214">
        <v>218</v>
      </c>
      <c r="C221" s="220">
        <v>207</v>
      </c>
      <c r="D221" s="221">
        <v>275</v>
      </c>
      <c r="E221" s="248" t="s">
        <v>210</v>
      </c>
      <c r="F221" s="222">
        <v>0</v>
      </c>
      <c r="G221" s="223">
        <v>1</v>
      </c>
      <c r="H221" s="224">
        <v>0</v>
      </c>
      <c r="I221" s="224">
        <v>1</v>
      </c>
      <c r="J221" s="224">
        <v>1</v>
      </c>
      <c r="K221" s="224">
        <v>47</v>
      </c>
      <c r="L221" s="224">
        <v>47</v>
      </c>
      <c r="M221" s="140" t="s">
        <v>141</v>
      </c>
      <c r="N221" s="140" t="s">
        <v>141</v>
      </c>
    </row>
    <row r="222" spans="1:14" ht="16.5" thickBot="1">
      <c r="A222" s="120">
        <v>219</v>
      </c>
      <c r="B222" s="214">
        <v>219</v>
      </c>
      <c r="C222" s="220">
        <v>207</v>
      </c>
      <c r="D222" s="221">
        <v>255</v>
      </c>
      <c r="E222" s="248" t="s">
        <v>254</v>
      </c>
      <c r="F222" s="222">
        <v>0</v>
      </c>
      <c r="G222" s="223">
        <v>1</v>
      </c>
      <c r="H222" s="224">
        <v>0</v>
      </c>
      <c r="I222" s="224">
        <v>1</v>
      </c>
      <c r="J222" s="224">
        <v>1</v>
      </c>
      <c r="K222" s="224">
        <v>47</v>
      </c>
      <c r="L222" s="224">
        <v>68</v>
      </c>
      <c r="M222" s="140" t="s">
        <v>141</v>
      </c>
      <c r="N222" s="140" t="s">
        <v>141</v>
      </c>
    </row>
    <row r="223" spans="1:14" ht="16.5" thickBot="1">
      <c r="A223" s="120">
        <v>220</v>
      </c>
      <c r="B223" s="214">
        <v>220</v>
      </c>
      <c r="C223" s="220">
        <v>207</v>
      </c>
      <c r="D223" s="221">
        <v>239</v>
      </c>
      <c r="E223" s="248" t="s">
        <v>224</v>
      </c>
      <c r="F223" s="222">
        <v>0</v>
      </c>
      <c r="G223" s="223">
        <v>1</v>
      </c>
      <c r="H223" s="224">
        <v>0</v>
      </c>
      <c r="I223" s="224">
        <v>1</v>
      </c>
      <c r="J223" s="224">
        <v>1</v>
      </c>
      <c r="K223" s="224">
        <v>47</v>
      </c>
      <c r="L223" s="224">
        <v>88</v>
      </c>
      <c r="M223" s="140" t="s">
        <v>141</v>
      </c>
      <c r="N223" s="140" t="s">
        <v>141</v>
      </c>
    </row>
    <row r="224" spans="1:14" ht="16.5" thickBot="1">
      <c r="A224" s="120">
        <v>221</v>
      </c>
      <c r="B224" s="214">
        <v>221</v>
      </c>
      <c r="C224" s="220">
        <v>207</v>
      </c>
      <c r="D224" s="221">
        <v>225</v>
      </c>
      <c r="E224" s="248" t="s">
        <v>287</v>
      </c>
      <c r="F224" s="222">
        <v>0</v>
      </c>
      <c r="G224" s="223">
        <v>1</v>
      </c>
      <c r="H224" s="224">
        <v>0</v>
      </c>
      <c r="I224" s="224">
        <v>1</v>
      </c>
      <c r="J224" s="224">
        <v>1</v>
      </c>
      <c r="K224" s="224">
        <v>47</v>
      </c>
      <c r="L224" s="224">
        <v>107</v>
      </c>
      <c r="M224" s="140" t="s">
        <v>141</v>
      </c>
      <c r="N224" s="140" t="s">
        <v>141</v>
      </c>
    </row>
    <row r="225" spans="1:14" ht="16.5" thickBot="1">
      <c r="A225" s="120">
        <v>222</v>
      </c>
      <c r="B225" s="214">
        <v>222</v>
      </c>
      <c r="C225" s="220">
        <v>207</v>
      </c>
      <c r="D225" s="221">
        <v>253</v>
      </c>
      <c r="E225" s="248" t="s">
        <v>483</v>
      </c>
      <c r="F225" s="222">
        <v>0</v>
      </c>
      <c r="G225" s="223">
        <v>1</v>
      </c>
      <c r="H225" s="224">
        <v>0</v>
      </c>
      <c r="I225" s="224">
        <v>1</v>
      </c>
      <c r="J225" s="224">
        <v>1</v>
      </c>
      <c r="K225" s="224">
        <v>47</v>
      </c>
      <c r="L225" s="224">
        <v>71</v>
      </c>
      <c r="M225" s="140" t="s">
        <v>141</v>
      </c>
      <c r="N225" s="140" t="s">
        <v>141</v>
      </c>
    </row>
    <row r="226" spans="1:14" ht="16.5" thickBot="1">
      <c r="A226" s="120">
        <v>223</v>
      </c>
      <c r="B226" s="214">
        <v>223</v>
      </c>
      <c r="C226" s="220">
        <v>207</v>
      </c>
      <c r="D226" s="221">
        <v>255</v>
      </c>
      <c r="E226" s="248" t="s">
        <v>438</v>
      </c>
      <c r="F226" s="222">
        <v>0</v>
      </c>
      <c r="G226" s="223">
        <v>1</v>
      </c>
      <c r="H226" s="224">
        <v>0</v>
      </c>
      <c r="I226" s="224">
        <v>1</v>
      </c>
      <c r="J226" s="224">
        <v>1</v>
      </c>
      <c r="K226" s="224">
        <v>47</v>
      </c>
      <c r="L226" s="224">
        <v>68</v>
      </c>
      <c r="M226" s="140" t="s">
        <v>141</v>
      </c>
      <c r="N226" s="140" t="s">
        <v>141</v>
      </c>
    </row>
    <row r="227" spans="1:14" ht="16.5" thickBot="1">
      <c r="A227" s="120">
        <v>224</v>
      </c>
      <c r="B227" s="214">
        <v>224</v>
      </c>
      <c r="C227" s="220">
        <v>207</v>
      </c>
      <c r="D227" s="221">
        <v>275</v>
      </c>
      <c r="E227" s="248" t="s">
        <v>436</v>
      </c>
      <c r="F227" s="222">
        <v>0</v>
      </c>
      <c r="G227" s="223">
        <v>1</v>
      </c>
      <c r="H227" s="224">
        <v>0</v>
      </c>
      <c r="I227" s="224">
        <v>1</v>
      </c>
      <c r="J227" s="224">
        <v>1</v>
      </c>
      <c r="K227" s="224">
        <v>47</v>
      </c>
      <c r="L227" s="224">
        <v>47</v>
      </c>
      <c r="M227" s="140" t="s">
        <v>141</v>
      </c>
      <c r="N227" s="140" t="s">
        <v>141</v>
      </c>
    </row>
    <row r="228" spans="1:14" ht="16.5" thickBot="1">
      <c r="A228" s="120">
        <v>225</v>
      </c>
      <c r="B228" s="214">
        <v>225</v>
      </c>
      <c r="C228" s="220">
        <v>207</v>
      </c>
      <c r="D228" s="221">
        <v>245</v>
      </c>
      <c r="E228" s="248" t="s">
        <v>351</v>
      </c>
      <c r="F228" s="222">
        <v>0</v>
      </c>
      <c r="G228" s="223">
        <v>1</v>
      </c>
      <c r="H228" s="224">
        <v>0</v>
      </c>
      <c r="I228" s="224">
        <v>1</v>
      </c>
      <c r="J228" s="224">
        <v>1</v>
      </c>
      <c r="K228" s="224">
        <v>47</v>
      </c>
      <c r="L228" s="224">
        <v>79</v>
      </c>
      <c r="M228" s="140" t="s">
        <v>141</v>
      </c>
      <c r="N228" s="140" t="s">
        <v>141</v>
      </c>
    </row>
    <row r="229" spans="1:14" ht="16.5" thickBot="1">
      <c r="A229" s="120">
        <v>226</v>
      </c>
      <c r="B229" s="214">
        <v>226</v>
      </c>
      <c r="C229" s="220">
        <v>207</v>
      </c>
      <c r="D229" s="221">
        <v>255</v>
      </c>
      <c r="E229" s="248" t="s">
        <v>437</v>
      </c>
      <c r="F229" s="222">
        <v>0</v>
      </c>
      <c r="G229" s="223">
        <v>1</v>
      </c>
      <c r="H229" s="224">
        <v>0</v>
      </c>
      <c r="I229" s="224">
        <v>1</v>
      </c>
      <c r="J229" s="224">
        <v>1</v>
      </c>
      <c r="K229" s="224">
        <v>47</v>
      </c>
      <c r="L229" s="224">
        <v>68</v>
      </c>
      <c r="M229" s="140" t="s">
        <v>141</v>
      </c>
      <c r="N229" s="140" t="s">
        <v>141</v>
      </c>
    </row>
    <row r="230" spans="1:14" ht="16.5" thickBot="1">
      <c r="A230" s="120">
        <v>227</v>
      </c>
      <c r="B230" s="214">
        <v>227</v>
      </c>
      <c r="C230" s="220">
        <v>207</v>
      </c>
      <c r="D230" s="221">
        <v>275</v>
      </c>
      <c r="E230" s="248" t="s">
        <v>488</v>
      </c>
      <c r="F230" s="222">
        <v>0</v>
      </c>
      <c r="G230" s="223">
        <v>1</v>
      </c>
      <c r="H230" s="224">
        <v>0</v>
      </c>
      <c r="I230" s="224">
        <v>1</v>
      </c>
      <c r="J230" s="224">
        <v>1</v>
      </c>
      <c r="K230" s="224">
        <v>47</v>
      </c>
      <c r="L230" s="224">
        <v>47</v>
      </c>
      <c r="M230" s="140" t="s">
        <v>141</v>
      </c>
      <c r="N230" s="140" t="s">
        <v>141</v>
      </c>
    </row>
    <row r="231" spans="1:14" ht="16.5" thickBot="1">
      <c r="A231" s="120">
        <v>228</v>
      </c>
      <c r="B231" s="214">
        <v>228</v>
      </c>
      <c r="C231" s="220">
        <v>207</v>
      </c>
      <c r="D231" s="221">
        <v>242</v>
      </c>
      <c r="E231" s="248" t="s">
        <v>452</v>
      </c>
      <c r="F231" s="222">
        <v>0</v>
      </c>
      <c r="G231" s="223">
        <v>1</v>
      </c>
      <c r="H231" s="224">
        <v>0</v>
      </c>
      <c r="I231" s="224">
        <v>1</v>
      </c>
      <c r="J231" s="224">
        <v>1</v>
      </c>
      <c r="K231" s="224">
        <v>47</v>
      </c>
      <c r="L231" s="224">
        <v>87</v>
      </c>
      <c r="M231" s="140" t="s">
        <v>141</v>
      </c>
      <c r="N231" s="140" t="s">
        <v>141</v>
      </c>
    </row>
    <row r="232" spans="1:14" ht="16.5" thickBot="1">
      <c r="A232" s="120">
        <v>229</v>
      </c>
      <c r="B232" s="214">
        <v>229</v>
      </c>
      <c r="C232" s="220">
        <v>207</v>
      </c>
      <c r="D232" s="221">
        <v>155</v>
      </c>
      <c r="E232" s="248" t="s">
        <v>466</v>
      </c>
      <c r="F232" s="222">
        <v>0</v>
      </c>
      <c r="G232" s="223">
        <v>1</v>
      </c>
      <c r="H232" s="224">
        <v>0</v>
      </c>
      <c r="I232" s="224">
        <v>1</v>
      </c>
      <c r="J232" s="224">
        <v>1</v>
      </c>
      <c r="K232" s="224">
        <v>47</v>
      </c>
      <c r="L232" s="224">
        <v>202</v>
      </c>
      <c r="M232" s="140" t="s">
        <v>141</v>
      </c>
      <c r="N232" s="140" t="s">
        <v>141</v>
      </c>
    </row>
    <row r="233" spans="1:14" ht="16.5" thickBot="1">
      <c r="A233" s="120">
        <v>230</v>
      </c>
      <c r="B233" s="214">
        <v>230</v>
      </c>
      <c r="C233" s="220">
        <v>207</v>
      </c>
      <c r="D233" s="221">
        <v>228</v>
      </c>
      <c r="E233" s="248" t="s">
        <v>237</v>
      </c>
      <c r="F233" s="222">
        <v>0</v>
      </c>
      <c r="G233" s="223">
        <v>1</v>
      </c>
      <c r="H233" s="224">
        <v>0</v>
      </c>
      <c r="I233" s="224">
        <v>1</v>
      </c>
      <c r="J233" s="224">
        <v>1</v>
      </c>
      <c r="K233" s="224">
        <v>47</v>
      </c>
      <c r="L233" s="224">
        <v>104</v>
      </c>
      <c r="M233" s="140" t="s">
        <v>141</v>
      </c>
      <c r="N233" s="140" t="s">
        <v>141</v>
      </c>
    </row>
    <row r="234" spans="1:14" ht="16.5" thickBot="1">
      <c r="A234" s="120">
        <v>231</v>
      </c>
      <c r="B234" s="214">
        <v>231</v>
      </c>
      <c r="C234" s="220">
        <v>207</v>
      </c>
      <c r="D234" s="221">
        <v>155</v>
      </c>
      <c r="E234" s="248" t="s">
        <v>282</v>
      </c>
      <c r="F234" s="222">
        <v>0</v>
      </c>
      <c r="G234" s="223">
        <v>1</v>
      </c>
      <c r="H234" s="224">
        <v>0</v>
      </c>
      <c r="I234" s="224">
        <v>1</v>
      </c>
      <c r="J234" s="224">
        <v>1</v>
      </c>
      <c r="K234" s="224">
        <v>47</v>
      </c>
      <c r="L234" s="224">
        <v>202</v>
      </c>
      <c r="M234" s="140" t="s">
        <v>141</v>
      </c>
      <c r="N234" s="140" t="s">
        <v>141</v>
      </c>
    </row>
    <row r="235" spans="1:14" ht="16.5" thickBot="1">
      <c r="A235" s="120">
        <v>232</v>
      </c>
      <c r="B235" s="214">
        <v>232</v>
      </c>
      <c r="C235" s="220">
        <v>207</v>
      </c>
      <c r="D235" s="221">
        <v>255</v>
      </c>
      <c r="E235" s="248" t="s">
        <v>460</v>
      </c>
      <c r="F235" s="222">
        <v>0</v>
      </c>
      <c r="G235" s="223">
        <v>1</v>
      </c>
      <c r="H235" s="224">
        <v>0</v>
      </c>
      <c r="I235" s="224">
        <v>1</v>
      </c>
      <c r="J235" s="224">
        <v>1</v>
      </c>
      <c r="K235" s="224">
        <v>47</v>
      </c>
      <c r="L235" s="224">
        <v>68</v>
      </c>
      <c r="M235" s="140" t="s">
        <v>141</v>
      </c>
      <c r="N235" s="140" t="s">
        <v>141</v>
      </c>
    </row>
    <row r="236" spans="1:14" ht="16.5" thickBot="1">
      <c r="A236" s="120">
        <v>233</v>
      </c>
      <c r="B236" s="214">
        <v>233</v>
      </c>
      <c r="C236" s="220">
        <v>207</v>
      </c>
      <c r="D236" s="221">
        <v>269</v>
      </c>
      <c r="E236" s="248" t="s">
        <v>484</v>
      </c>
      <c r="F236" s="222">
        <v>0</v>
      </c>
      <c r="G236" s="223">
        <v>1</v>
      </c>
      <c r="H236" s="224">
        <v>0</v>
      </c>
      <c r="I236" s="224">
        <v>1</v>
      </c>
      <c r="J236" s="224">
        <v>1</v>
      </c>
      <c r="K236" s="224">
        <v>47</v>
      </c>
      <c r="L236" s="224">
        <v>58</v>
      </c>
      <c r="M236" s="140" t="s">
        <v>141</v>
      </c>
      <c r="N236" s="140" t="s">
        <v>141</v>
      </c>
    </row>
    <row r="237" spans="1:14" ht="16.5" thickBot="1">
      <c r="A237" s="120">
        <v>234</v>
      </c>
      <c r="B237" s="214">
        <v>234</v>
      </c>
      <c r="C237" s="220">
        <v>207</v>
      </c>
      <c r="D237" s="221">
        <v>109</v>
      </c>
      <c r="E237" s="248" t="s">
        <v>492</v>
      </c>
      <c r="F237" s="222">
        <v>0</v>
      </c>
      <c r="G237" s="223">
        <v>1</v>
      </c>
      <c r="H237" s="224">
        <v>0</v>
      </c>
      <c r="I237" s="224">
        <v>1</v>
      </c>
      <c r="J237" s="224">
        <v>1</v>
      </c>
      <c r="K237" s="224">
        <v>47</v>
      </c>
      <c r="L237" s="224">
        <v>297</v>
      </c>
      <c r="M237" s="140" t="s">
        <v>141</v>
      </c>
      <c r="N237" s="140" t="s">
        <v>141</v>
      </c>
    </row>
    <row r="238" spans="1:14" ht="16.5" thickBot="1">
      <c r="A238" s="120">
        <v>235</v>
      </c>
      <c r="B238" s="214">
        <v>235</v>
      </c>
      <c r="C238" s="220">
        <v>207</v>
      </c>
      <c r="D238" s="221">
        <v>144</v>
      </c>
      <c r="E238" s="248" t="s">
        <v>238</v>
      </c>
      <c r="F238" s="222">
        <v>0</v>
      </c>
      <c r="G238" s="223">
        <v>1</v>
      </c>
      <c r="H238" s="224">
        <v>0</v>
      </c>
      <c r="I238" s="224">
        <v>1</v>
      </c>
      <c r="J238" s="224">
        <v>1</v>
      </c>
      <c r="K238" s="224">
        <v>47</v>
      </c>
      <c r="L238" s="224">
        <v>224</v>
      </c>
      <c r="M238" s="140" t="s">
        <v>141</v>
      </c>
      <c r="N238" s="140" t="s">
        <v>141</v>
      </c>
    </row>
    <row r="239" spans="1:14" ht="16.5" thickBot="1">
      <c r="A239" s="120">
        <v>236</v>
      </c>
      <c r="B239" s="214">
        <v>236</v>
      </c>
      <c r="C239" s="220">
        <v>207</v>
      </c>
      <c r="D239" s="221">
        <v>250</v>
      </c>
      <c r="E239" s="248" t="s">
        <v>432</v>
      </c>
      <c r="F239" s="222">
        <v>0</v>
      </c>
      <c r="G239" s="223">
        <v>1</v>
      </c>
      <c r="H239" s="224">
        <v>0</v>
      </c>
      <c r="I239" s="224">
        <v>1</v>
      </c>
      <c r="J239" s="224">
        <v>1</v>
      </c>
      <c r="K239" s="224">
        <v>47</v>
      </c>
      <c r="L239" s="224">
        <v>74</v>
      </c>
      <c r="M239" s="140" t="s">
        <v>141</v>
      </c>
      <c r="N239" s="140" t="s">
        <v>141</v>
      </c>
    </row>
    <row r="240" spans="1:14" ht="16.5" thickBot="1">
      <c r="A240" s="120">
        <v>237</v>
      </c>
      <c r="B240" s="214">
        <v>237</v>
      </c>
      <c r="C240" s="220">
        <v>207</v>
      </c>
      <c r="D240" s="221">
        <v>173</v>
      </c>
      <c r="E240" s="248" t="s">
        <v>278</v>
      </c>
      <c r="F240" s="222">
        <v>0</v>
      </c>
      <c r="G240" s="223">
        <v>1</v>
      </c>
      <c r="H240" s="224">
        <v>0</v>
      </c>
      <c r="I240" s="224">
        <v>1</v>
      </c>
      <c r="J240" s="224">
        <v>1</v>
      </c>
      <c r="K240" s="224">
        <v>47</v>
      </c>
      <c r="L240" s="224">
        <v>180</v>
      </c>
      <c r="M240" s="140" t="s">
        <v>141</v>
      </c>
      <c r="N240" s="140" t="s">
        <v>141</v>
      </c>
    </row>
    <row r="241" spans="1:14" ht="16.5" thickBot="1">
      <c r="A241" s="120">
        <v>238</v>
      </c>
      <c r="B241" s="214">
        <v>238</v>
      </c>
      <c r="C241" s="220">
        <v>207</v>
      </c>
      <c r="D241" s="221">
        <v>275</v>
      </c>
      <c r="E241" s="248" t="s">
        <v>177</v>
      </c>
      <c r="F241" s="222">
        <v>0</v>
      </c>
      <c r="G241" s="223">
        <v>1</v>
      </c>
      <c r="H241" s="224">
        <v>0</v>
      </c>
      <c r="I241" s="224">
        <v>1</v>
      </c>
      <c r="J241" s="224">
        <v>1</v>
      </c>
      <c r="K241" s="224">
        <v>47</v>
      </c>
      <c r="L241" s="224">
        <v>47</v>
      </c>
      <c r="M241" s="140" t="s">
        <v>141</v>
      </c>
      <c r="N241" s="140" t="s">
        <v>141</v>
      </c>
    </row>
    <row r="242" spans="1:14" ht="16.5" thickBot="1">
      <c r="A242" s="120">
        <v>239</v>
      </c>
      <c r="B242" s="214">
        <v>239</v>
      </c>
      <c r="C242" s="220">
        <v>207</v>
      </c>
      <c r="D242" s="221">
        <v>216</v>
      </c>
      <c r="E242" s="248" t="s">
        <v>211</v>
      </c>
      <c r="F242" s="222">
        <v>0</v>
      </c>
      <c r="G242" s="223">
        <v>1</v>
      </c>
      <c r="H242" s="224">
        <v>0</v>
      </c>
      <c r="I242" s="224">
        <v>1</v>
      </c>
      <c r="J242" s="224">
        <v>1</v>
      </c>
      <c r="K242" s="224">
        <v>47</v>
      </c>
      <c r="L242" s="224">
        <v>115</v>
      </c>
      <c r="M242" s="140" t="s">
        <v>141</v>
      </c>
      <c r="N242" s="140" t="s">
        <v>141</v>
      </c>
    </row>
    <row r="243" spans="1:14" ht="16.5" thickBot="1">
      <c r="A243" s="120">
        <v>240</v>
      </c>
      <c r="B243" s="214">
        <v>240</v>
      </c>
      <c r="C243" s="220">
        <v>207</v>
      </c>
      <c r="D243" s="221">
        <v>206</v>
      </c>
      <c r="E243" s="248" t="s">
        <v>389</v>
      </c>
      <c r="F243" s="222">
        <v>0</v>
      </c>
      <c r="G243" s="223">
        <v>1</v>
      </c>
      <c r="H243" s="224">
        <v>0</v>
      </c>
      <c r="I243" s="224">
        <v>1</v>
      </c>
      <c r="J243" s="224">
        <v>1</v>
      </c>
      <c r="K243" s="224">
        <v>47</v>
      </c>
      <c r="L243" s="224">
        <v>126</v>
      </c>
      <c r="M243" s="140" t="s">
        <v>141</v>
      </c>
      <c r="N243" s="140" t="s">
        <v>141</v>
      </c>
    </row>
    <row r="244" spans="1:14" ht="16.5" thickBot="1">
      <c r="A244" s="120">
        <v>241</v>
      </c>
      <c r="B244" s="214">
        <v>241</v>
      </c>
      <c r="C244" s="220">
        <v>207</v>
      </c>
      <c r="D244" s="221">
        <v>65</v>
      </c>
      <c r="E244" s="248" t="s">
        <v>228</v>
      </c>
      <c r="F244" s="222">
        <v>0</v>
      </c>
      <c r="G244" s="223">
        <v>1</v>
      </c>
      <c r="H244" s="224">
        <v>0</v>
      </c>
      <c r="I244" s="224">
        <v>1</v>
      </c>
      <c r="J244" s="224">
        <v>1</v>
      </c>
      <c r="K244" s="224">
        <v>47</v>
      </c>
      <c r="L244" s="224">
        <v>461</v>
      </c>
      <c r="M244" s="140" t="s">
        <v>141</v>
      </c>
      <c r="N244" s="140" t="s">
        <v>141</v>
      </c>
    </row>
    <row r="245" spans="1:14" ht="16.5" thickBot="1">
      <c r="A245" s="120">
        <v>242</v>
      </c>
      <c r="B245" s="214">
        <v>242</v>
      </c>
      <c r="C245" s="220">
        <v>207</v>
      </c>
      <c r="D245" s="221">
        <v>139</v>
      </c>
      <c r="E245" s="248" t="s">
        <v>468</v>
      </c>
      <c r="F245" s="222">
        <v>0</v>
      </c>
      <c r="G245" s="223">
        <v>1</v>
      </c>
      <c r="H245" s="224">
        <v>0</v>
      </c>
      <c r="I245" s="224">
        <v>1</v>
      </c>
      <c r="J245" s="224">
        <v>1</v>
      </c>
      <c r="K245" s="224">
        <v>47</v>
      </c>
      <c r="L245" s="224">
        <v>229</v>
      </c>
      <c r="M245" s="140" t="s">
        <v>141</v>
      </c>
      <c r="N245" s="140" t="s">
        <v>141</v>
      </c>
    </row>
    <row r="246" spans="1:14" ht="16.5" thickBot="1">
      <c r="A246" s="120">
        <v>243</v>
      </c>
      <c r="B246" s="214">
        <v>243</v>
      </c>
      <c r="C246" s="220">
        <v>207</v>
      </c>
      <c r="D246" s="221">
        <v>216</v>
      </c>
      <c r="E246" s="248" t="s">
        <v>252</v>
      </c>
      <c r="F246" s="222">
        <v>0</v>
      </c>
      <c r="G246" s="223">
        <v>1</v>
      </c>
      <c r="H246" s="224">
        <v>0</v>
      </c>
      <c r="I246" s="224">
        <v>1</v>
      </c>
      <c r="J246" s="224">
        <v>1</v>
      </c>
      <c r="K246" s="224">
        <v>47</v>
      </c>
      <c r="L246" s="224">
        <v>115</v>
      </c>
      <c r="M246" s="140" t="s">
        <v>141</v>
      </c>
      <c r="N246" s="140" t="s">
        <v>141</v>
      </c>
    </row>
    <row r="247" spans="1:14" ht="16.5" thickBot="1">
      <c r="A247" s="120">
        <v>244</v>
      </c>
      <c r="B247" s="214">
        <v>244</v>
      </c>
      <c r="C247" s="220">
        <v>207</v>
      </c>
      <c r="D247" s="221">
        <v>201</v>
      </c>
      <c r="E247" s="248" t="s">
        <v>201</v>
      </c>
      <c r="F247" s="222">
        <v>0</v>
      </c>
      <c r="G247" s="223">
        <v>1</v>
      </c>
      <c r="H247" s="224">
        <v>0</v>
      </c>
      <c r="I247" s="224">
        <v>1</v>
      </c>
      <c r="J247" s="224">
        <v>1</v>
      </c>
      <c r="K247" s="224">
        <v>47</v>
      </c>
      <c r="L247" s="224">
        <v>135</v>
      </c>
      <c r="M247" s="140" t="s">
        <v>141</v>
      </c>
      <c r="N247" s="140" t="s">
        <v>141</v>
      </c>
    </row>
    <row r="248" spans="1:14" ht="16.5" thickBot="1">
      <c r="A248" s="120">
        <v>245</v>
      </c>
      <c r="B248" s="214">
        <v>245</v>
      </c>
      <c r="C248" s="220">
        <v>207</v>
      </c>
      <c r="D248" s="221">
        <v>180</v>
      </c>
      <c r="E248" s="248" t="s">
        <v>429</v>
      </c>
      <c r="F248" s="222">
        <v>0</v>
      </c>
      <c r="G248" s="223">
        <v>1</v>
      </c>
      <c r="H248" s="224">
        <v>0</v>
      </c>
      <c r="I248" s="224">
        <v>1</v>
      </c>
      <c r="J248" s="224">
        <v>1</v>
      </c>
      <c r="K248" s="224">
        <v>47</v>
      </c>
      <c r="L248" s="224">
        <v>163</v>
      </c>
      <c r="M248" s="140" t="s">
        <v>141</v>
      </c>
      <c r="N248" s="140" t="s">
        <v>141</v>
      </c>
    </row>
    <row r="249" spans="1:14" ht="16.5" thickBot="1">
      <c r="A249" s="120">
        <v>246</v>
      </c>
      <c r="B249" s="214">
        <v>246</v>
      </c>
      <c r="C249" s="220">
        <v>207</v>
      </c>
      <c r="D249" s="221">
        <v>203</v>
      </c>
      <c r="E249" s="248" t="s">
        <v>471</v>
      </c>
      <c r="F249" s="222">
        <v>0</v>
      </c>
      <c r="G249" s="223">
        <v>1</v>
      </c>
      <c r="H249" s="224">
        <v>0</v>
      </c>
      <c r="I249" s="224">
        <v>1</v>
      </c>
      <c r="J249" s="224">
        <v>1</v>
      </c>
      <c r="K249" s="224">
        <v>47</v>
      </c>
      <c r="L249" s="224">
        <v>128</v>
      </c>
      <c r="M249" s="140" t="s">
        <v>141</v>
      </c>
      <c r="N249" s="140" t="s">
        <v>141</v>
      </c>
    </row>
    <row r="250" spans="1:14" ht="16.5" thickBot="1">
      <c r="A250" s="120">
        <v>247</v>
      </c>
      <c r="B250" s="214">
        <v>247</v>
      </c>
      <c r="C250" s="220">
        <v>207</v>
      </c>
      <c r="D250" s="221">
        <v>245</v>
      </c>
      <c r="E250" s="248" t="s">
        <v>431</v>
      </c>
      <c r="F250" s="222">
        <v>0</v>
      </c>
      <c r="G250" s="223">
        <v>1</v>
      </c>
      <c r="H250" s="224">
        <v>0</v>
      </c>
      <c r="I250" s="224">
        <v>1</v>
      </c>
      <c r="J250" s="224">
        <v>1</v>
      </c>
      <c r="K250" s="224">
        <v>47</v>
      </c>
      <c r="L250" s="224">
        <v>79</v>
      </c>
      <c r="M250" s="140" t="s">
        <v>141</v>
      </c>
      <c r="N250" s="140" t="s">
        <v>141</v>
      </c>
    </row>
    <row r="251" spans="1:14" ht="16.5" thickBot="1">
      <c r="A251" s="120">
        <v>248</v>
      </c>
      <c r="B251" s="214">
        <v>248</v>
      </c>
      <c r="C251" s="220">
        <v>207</v>
      </c>
      <c r="D251" s="221">
        <v>220</v>
      </c>
      <c r="E251" s="248" t="s">
        <v>165</v>
      </c>
      <c r="F251" s="222">
        <v>0</v>
      </c>
      <c r="G251" s="223">
        <v>1</v>
      </c>
      <c r="H251" s="224">
        <v>0</v>
      </c>
      <c r="I251" s="224">
        <v>1</v>
      </c>
      <c r="J251" s="224">
        <v>1</v>
      </c>
      <c r="K251" s="224">
        <v>47</v>
      </c>
      <c r="L251" s="224">
        <v>113</v>
      </c>
      <c r="M251" s="140" t="s">
        <v>141</v>
      </c>
      <c r="N251" s="140" t="s">
        <v>141</v>
      </c>
    </row>
    <row r="252" spans="1:14" ht="16.5" thickBot="1">
      <c r="A252" s="120">
        <v>249</v>
      </c>
      <c r="B252" s="214">
        <v>249</v>
      </c>
      <c r="C252" s="220">
        <v>207</v>
      </c>
      <c r="D252" s="221">
        <v>268</v>
      </c>
      <c r="E252" s="248" t="s">
        <v>163</v>
      </c>
      <c r="F252" s="222">
        <v>0</v>
      </c>
      <c r="G252" s="223">
        <v>1</v>
      </c>
      <c r="H252" s="224">
        <v>0</v>
      </c>
      <c r="I252" s="224">
        <v>1</v>
      </c>
      <c r="J252" s="224">
        <v>1</v>
      </c>
      <c r="K252" s="224">
        <v>47</v>
      </c>
      <c r="L252" s="224">
        <v>63</v>
      </c>
      <c r="M252" s="140" t="s">
        <v>141</v>
      </c>
      <c r="N252" s="140" t="s">
        <v>141</v>
      </c>
    </row>
    <row r="253" spans="1:14" ht="16.5" thickBot="1">
      <c r="A253" s="120">
        <v>250</v>
      </c>
      <c r="B253" s="214">
        <v>250</v>
      </c>
      <c r="C253" s="220">
        <v>207</v>
      </c>
      <c r="D253" s="221">
        <v>255</v>
      </c>
      <c r="E253" s="248" t="s">
        <v>216</v>
      </c>
      <c r="F253" s="222">
        <v>0</v>
      </c>
      <c r="G253" s="223">
        <v>1</v>
      </c>
      <c r="H253" s="224">
        <v>0</v>
      </c>
      <c r="I253" s="224">
        <v>1</v>
      </c>
      <c r="J253" s="224">
        <v>1</v>
      </c>
      <c r="K253" s="224">
        <v>47</v>
      </c>
      <c r="L253" s="224">
        <v>68</v>
      </c>
      <c r="M253" s="140" t="s">
        <v>141</v>
      </c>
      <c r="N253" s="140" t="s">
        <v>141</v>
      </c>
    </row>
    <row r="254" spans="1:14" ht="16.5" thickBot="1">
      <c r="A254" s="120">
        <v>251</v>
      </c>
      <c r="B254" s="214">
        <v>251</v>
      </c>
      <c r="C254" s="220">
        <v>207</v>
      </c>
      <c r="D254" s="221">
        <v>203</v>
      </c>
      <c r="E254" s="248" t="s">
        <v>312</v>
      </c>
      <c r="F254" s="222">
        <v>0</v>
      </c>
      <c r="G254" s="223">
        <v>1</v>
      </c>
      <c r="H254" s="224">
        <v>0</v>
      </c>
      <c r="I254" s="224">
        <v>1</v>
      </c>
      <c r="J254" s="224">
        <v>1</v>
      </c>
      <c r="K254" s="224">
        <v>47</v>
      </c>
      <c r="L254" s="224">
        <v>128</v>
      </c>
      <c r="M254" s="140" t="s">
        <v>141</v>
      </c>
      <c r="N254" s="140" t="s">
        <v>141</v>
      </c>
    </row>
    <row r="255" spans="1:14" ht="16.5" thickBot="1">
      <c r="A255" s="120">
        <v>252</v>
      </c>
      <c r="B255" s="214">
        <v>252</v>
      </c>
      <c r="C255" s="220">
        <v>207</v>
      </c>
      <c r="D255" s="221">
        <v>237</v>
      </c>
      <c r="E255" s="248" t="s">
        <v>266</v>
      </c>
      <c r="F255" s="222">
        <v>0</v>
      </c>
      <c r="G255" s="223">
        <v>1</v>
      </c>
      <c r="H255" s="224">
        <v>0</v>
      </c>
      <c r="I255" s="224">
        <v>1</v>
      </c>
      <c r="J255" s="224">
        <v>1</v>
      </c>
      <c r="K255" s="224">
        <v>47</v>
      </c>
      <c r="L255" s="224">
        <v>89</v>
      </c>
      <c r="M255" s="140" t="s">
        <v>141</v>
      </c>
      <c r="N255" s="140" t="s">
        <v>141</v>
      </c>
    </row>
    <row r="256" spans="1:14" ht="16.5" thickBot="1">
      <c r="A256" s="120">
        <v>253</v>
      </c>
      <c r="B256" s="214">
        <v>253</v>
      </c>
      <c r="C256" s="220">
        <v>207</v>
      </c>
      <c r="D256" s="221">
        <v>245</v>
      </c>
      <c r="E256" s="248" t="s">
        <v>219</v>
      </c>
      <c r="F256" s="222">
        <v>0</v>
      </c>
      <c r="G256" s="223">
        <v>1</v>
      </c>
      <c r="H256" s="224">
        <v>0</v>
      </c>
      <c r="I256" s="224">
        <v>1</v>
      </c>
      <c r="J256" s="224">
        <v>1</v>
      </c>
      <c r="K256" s="224">
        <v>47</v>
      </c>
      <c r="L256" s="224">
        <v>79</v>
      </c>
      <c r="M256" s="140" t="s">
        <v>141</v>
      </c>
      <c r="N256" s="140" t="s">
        <v>141</v>
      </c>
    </row>
    <row r="257" spans="1:14" ht="16.5" thickBot="1">
      <c r="A257" s="120">
        <v>254</v>
      </c>
      <c r="B257" s="214">
        <v>254</v>
      </c>
      <c r="C257" s="220">
        <v>207</v>
      </c>
      <c r="D257" s="221">
        <v>255</v>
      </c>
      <c r="E257" s="248" t="s">
        <v>444</v>
      </c>
      <c r="F257" s="222">
        <v>0</v>
      </c>
      <c r="G257" s="227">
        <v>1</v>
      </c>
      <c r="H257" s="228">
        <v>0</v>
      </c>
      <c r="I257" s="224">
        <v>1</v>
      </c>
      <c r="J257" s="224">
        <v>1</v>
      </c>
      <c r="K257" s="224">
        <v>47</v>
      </c>
      <c r="L257" s="224">
        <v>68</v>
      </c>
      <c r="M257" s="140" t="s">
        <v>141</v>
      </c>
      <c r="N257" s="140" t="s">
        <v>141</v>
      </c>
    </row>
    <row r="258" spans="1:14" ht="16.5" thickBot="1">
      <c r="A258" s="120">
        <v>255</v>
      </c>
      <c r="B258" s="214">
        <v>255</v>
      </c>
      <c r="C258" s="220">
        <v>255</v>
      </c>
      <c r="D258" s="221">
        <v>195</v>
      </c>
      <c r="E258" s="248" t="s">
        <v>191</v>
      </c>
      <c r="F258" s="222">
        <v>0</v>
      </c>
      <c r="G258" s="223">
        <v>0</v>
      </c>
      <c r="H258" s="223">
        <v>0</v>
      </c>
      <c r="I258" s="224">
        <v>0</v>
      </c>
      <c r="J258" s="224">
        <v>0</v>
      </c>
      <c r="K258" s="224">
        <v>0</v>
      </c>
      <c r="L258" s="224">
        <v>142</v>
      </c>
      <c r="M258" s="140" t="s">
        <v>141</v>
      </c>
      <c r="N258" s="140" t="s">
        <v>141</v>
      </c>
    </row>
    <row r="259" spans="1:14" ht="16.5" thickBot="1">
      <c r="A259" s="120">
        <v>256</v>
      </c>
      <c r="B259" s="214">
        <v>256</v>
      </c>
      <c r="C259" s="220">
        <v>255</v>
      </c>
      <c r="D259" s="221">
        <v>304</v>
      </c>
      <c r="E259" s="248" t="s">
        <v>346</v>
      </c>
      <c r="F259" s="222">
        <v>0</v>
      </c>
      <c r="G259" s="223">
        <v>0</v>
      </c>
      <c r="H259" s="223">
        <v>0</v>
      </c>
      <c r="I259" s="224">
        <v>0</v>
      </c>
      <c r="J259" s="224">
        <v>0</v>
      </c>
      <c r="K259" s="224">
        <v>0</v>
      </c>
      <c r="L259" s="224">
        <v>0</v>
      </c>
      <c r="M259" s="140" t="s">
        <v>141</v>
      </c>
      <c r="N259" s="140" t="s">
        <v>141</v>
      </c>
    </row>
    <row r="260" spans="1:14" ht="16.5" thickBot="1">
      <c r="A260" s="120">
        <v>257</v>
      </c>
      <c r="B260" s="214">
        <v>257</v>
      </c>
      <c r="C260" s="220">
        <v>255</v>
      </c>
      <c r="D260" s="221">
        <v>304</v>
      </c>
      <c r="E260" s="248" t="s">
        <v>184</v>
      </c>
      <c r="F260" s="222">
        <v>0</v>
      </c>
      <c r="G260" s="223">
        <v>0</v>
      </c>
      <c r="H260" s="223">
        <v>0</v>
      </c>
      <c r="I260" s="224">
        <v>0</v>
      </c>
      <c r="J260" s="224">
        <v>0</v>
      </c>
      <c r="K260" s="224">
        <v>0</v>
      </c>
      <c r="L260" s="224">
        <v>0</v>
      </c>
      <c r="M260" s="140" t="s">
        <v>141</v>
      </c>
      <c r="N260" s="140" t="s">
        <v>141</v>
      </c>
    </row>
    <row r="261" spans="1:14" ht="16.5" thickBot="1">
      <c r="A261" s="120">
        <v>258</v>
      </c>
      <c r="B261" s="214">
        <v>258</v>
      </c>
      <c r="C261" s="220">
        <v>255</v>
      </c>
      <c r="D261" s="221">
        <v>304</v>
      </c>
      <c r="E261" s="248" t="s">
        <v>261</v>
      </c>
      <c r="F261" s="222">
        <v>0</v>
      </c>
      <c r="G261" s="223">
        <v>0</v>
      </c>
      <c r="H261" s="223">
        <v>0</v>
      </c>
      <c r="I261" s="224">
        <v>0</v>
      </c>
      <c r="J261" s="224">
        <v>0</v>
      </c>
      <c r="K261" s="224">
        <v>0</v>
      </c>
      <c r="L261" s="224">
        <v>0</v>
      </c>
      <c r="M261" s="140" t="s">
        <v>141</v>
      </c>
      <c r="N261" s="140" t="s">
        <v>141</v>
      </c>
    </row>
    <row r="262" spans="1:14" ht="16.5" thickBot="1">
      <c r="A262" s="120">
        <v>259</v>
      </c>
      <c r="B262" s="214">
        <v>259</v>
      </c>
      <c r="C262" s="220">
        <v>255</v>
      </c>
      <c r="D262" s="221">
        <v>167</v>
      </c>
      <c r="E262" s="248" t="s">
        <v>473</v>
      </c>
      <c r="F262" s="222">
        <v>0</v>
      </c>
      <c r="G262" s="223">
        <v>0</v>
      </c>
      <c r="H262" s="223">
        <v>0</v>
      </c>
      <c r="I262" s="224">
        <v>0</v>
      </c>
      <c r="J262" s="224">
        <v>0</v>
      </c>
      <c r="K262" s="224">
        <v>0</v>
      </c>
      <c r="L262" s="224">
        <v>183</v>
      </c>
      <c r="M262" s="140" t="s">
        <v>141</v>
      </c>
      <c r="N262" s="140" t="s">
        <v>141</v>
      </c>
    </row>
    <row r="263" spans="1:14" ht="16.5" thickBot="1">
      <c r="A263" s="120">
        <v>260</v>
      </c>
      <c r="B263" s="214">
        <v>260</v>
      </c>
      <c r="C263" s="220">
        <v>255</v>
      </c>
      <c r="D263" s="221">
        <v>304</v>
      </c>
      <c r="E263" s="248" t="s">
        <v>349</v>
      </c>
      <c r="F263" s="222">
        <v>0</v>
      </c>
      <c r="G263" s="223">
        <v>0</v>
      </c>
      <c r="H263" s="223">
        <v>0</v>
      </c>
      <c r="I263" s="224">
        <v>0</v>
      </c>
      <c r="J263" s="224">
        <v>0</v>
      </c>
      <c r="K263" s="224">
        <v>0</v>
      </c>
      <c r="L263" s="224">
        <v>0</v>
      </c>
      <c r="M263" s="140" t="s">
        <v>141</v>
      </c>
      <c r="N263" s="140" t="s">
        <v>141</v>
      </c>
    </row>
    <row r="264" spans="1:14" ht="16.5" thickBot="1">
      <c r="A264" s="120">
        <v>261</v>
      </c>
      <c r="B264" s="214">
        <v>261</v>
      </c>
      <c r="C264" s="220">
        <v>255</v>
      </c>
      <c r="D264" s="221">
        <v>304</v>
      </c>
      <c r="E264" s="248" t="s">
        <v>192</v>
      </c>
      <c r="F264" s="222">
        <v>0</v>
      </c>
      <c r="G264" s="223">
        <v>0</v>
      </c>
      <c r="H264" s="223">
        <v>0</v>
      </c>
      <c r="I264" s="224">
        <v>0</v>
      </c>
      <c r="J264" s="224">
        <v>0</v>
      </c>
      <c r="K264" s="224">
        <v>0</v>
      </c>
      <c r="L264" s="224">
        <v>0</v>
      </c>
      <c r="M264" s="140" t="s">
        <v>141</v>
      </c>
      <c r="N264" s="140" t="s">
        <v>141</v>
      </c>
    </row>
    <row r="265" spans="1:14" ht="16.5" thickBot="1">
      <c r="A265" s="120">
        <v>262</v>
      </c>
      <c r="B265" s="214">
        <v>262</v>
      </c>
      <c r="C265" s="220">
        <v>255</v>
      </c>
      <c r="D265" s="221">
        <v>304</v>
      </c>
      <c r="E265" s="248" t="s">
        <v>491</v>
      </c>
      <c r="F265" s="222">
        <v>0</v>
      </c>
      <c r="G265" s="223">
        <v>0</v>
      </c>
      <c r="H265" s="223">
        <v>0</v>
      </c>
      <c r="I265" s="224">
        <v>0</v>
      </c>
      <c r="J265" s="224">
        <v>0</v>
      </c>
      <c r="K265" s="224">
        <v>0</v>
      </c>
      <c r="L265" s="224">
        <v>0</v>
      </c>
      <c r="M265" s="140" t="s">
        <v>141</v>
      </c>
      <c r="N265" s="140" t="s">
        <v>141</v>
      </c>
    </row>
    <row r="266" spans="1:14" ht="16.5" thickBot="1">
      <c r="A266" s="120">
        <v>263</v>
      </c>
      <c r="B266" s="214">
        <v>263</v>
      </c>
      <c r="C266" s="220">
        <v>255</v>
      </c>
      <c r="D266" s="221">
        <v>304</v>
      </c>
      <c r="E266" s="248" t="s">
        <v>450</v>
      </c>
      <c r="F266" s="222">
        <v>0</v>
      </c>
      <c r="G266" s="223">
        <v>0</v>
      </c>
      <c r="H266" s="223">
        <v>0</v>
      </c>
      <c r="I266" s="224">
        <v>0</v>
      </c>
      <c r="J266" s="224">
        <v>0</v>
      </c>
      <c r="K266" s="224">
        <v>0</v>
      </c>
      <c r="L266" s="224">
        <v>0</v>
      </c>
      <c r="M266" s="140" t="s">
        <v>141</v>
      </c>
      <c r="N266" s="140" t="s">
        <v>141</v>
      </c>
    </row>
    <row r="267" spans="1:14" ht="16.5" thickBot="1">
      <c r="A267" s="120">
        <v>264</v>
      </c>
      <c r="B267" s="214">
        <v>264</v>
      </c>
      <c r="C267" s="220">
        <v>255</v>
      </c>
      <c r="D267" s="221">
        <v>288</v>
      </c>
      <c r="E267" s="248" t="s">
        <v>482</v>
      </c>
      <c r="F267" s="222">
        <v>0</v>
      </c>
      <c r="G267" s="223">
        <v>0</v>
      </c>
      <c r="H267" s="223">
        <v>0</v>
      </c>
      <c r="I267" s="224">
        <v>0</v>
      </c>
      <c r="J267" s="224">
        <v>0</v>
      </c>
      <c r="K267" s="224">
        <v>0</v>
      </c>
      <c r="L267" s="224">
        <v>21</v>
      </c>
      <c r="M267" s="140" t="s">
        <v>141</v>
      </c>
      <c r="N267" s="140" t="s">
        <v>141</v>
      </c>
    </row>
    <row r="268" spans="1:14" ht="16.5" thickBot="1">
      <c r="A268" s="120">
        <v>265</v>
      </c>
      <c r="B268" s="214">
        <v>265</v>
      </c>
      <c r="C268" s="220">
        <v>255</v>
      </c>
      <c r="D268" s="221">
        <v>274</v>
      </c>
      <c r="E268" s="248" t="s">
        <v>355</v>
      </c>
      <c r="F268" s="222">
        <v>0</v>
      </c>
      <c r="G268" s="223">
        <v>0</v>
      </c>
      <c r="H268" s="223">
        <v>0</v>
      </c>
      <c r="I268" s="224">
        <v>0</v>
      </c>
      <c r="J268" s="224">
        <v>0</v>
      </c>
      <c r="K268" s="224">
        <v>0</v>
      </c>
      <c r="L268" s="224">
        <v>48</v>
      </c>
      <c r="M268" s="140" t="s">
        <v>141</v>
      </c>
      <c r="N268" s="140" t="s">
        <v>141</v>
      </c>
    </row>
    <row r="269" spans="1:14" ht="16.5" thickBot="1">
      <c r="A269" s="120">
        <v>266</v>
      </c>
      <c r="B269" s="214">
        <v>266</v>
      </c>
      <c r="C269" s="220">
        <v>255</v>
      </c>
      <c r="D269" s="221">
        <v>271</v>
      </c>
      <c r="E269" s="248" t="s">
        <v>301</v>
      </c>
      <c r="F269" s="222">
        <v>0</v>
      </c>
      <c r="G269" s="223">
        <v>0</v>
      </c>
      <c r="H269" s="223">
        <v>0</v>
      </c>
      <c r="I269" s="224">
        <v>0</v>
      </c>
      <c r="J269" s="224">
        <v>0</v>
      </c>
      <c r="K269" s="224">
        <v>0</v>
      </c>
      <c r="L269" s="224">
        <v>57</v>
      </c>
      <c r="M269" s="140" t="s">
        <v>141</v>
      </c>
      <c r="N269" s="140" t="s">
        <v>141</v>
      </c>
    </row>
    <row r="270" spans="1:14" ht="16.5" thickBot="1">
      <c r="A270" s="120">
        <v>267</v>
      </c>
      <c r="B270" s="214">
        <v>267</v>
      </c>
      <c r="C270" s="220">
        <v>255</v>
      </c>
      <c r="D270" s="221">
        <v>288</v>
      </c>
      <c r="E270" s="248" t="s">
        <v>477</v>
      </c>
      <c r="F270" s="222">
        <v>0</v>
      </c>
      <c r="G270" s="223">
        <v>0</v>
      </c>
      <c r="H270" s="223">
        <v>0</v>
      </c>
      <c r="I270" s="224">
        <v>0</v>
      </c>
      <c r="J270" s="224">
        <v>0</v>
      </c>
      <c r="K270" s="224">
        <v>0</v>
      </c>
      <c r="L270" s="224">
        <v>21</v>
      </c>
      <c r="M270" s="140" t="s">
        <v>141</v>
      </c>
      <c r="N270" s="140" t="s">
        <v>141</v>
      </c>
    </row>
    <row r="271" spans="1:14" ht="16.5" thickBot="1">
      <c r="A271" s="120">
        <v>268</v>
      </c>
      <c r="B271" s="214">
        <v>268</v>
      </c>
      <c r="C271" s="220">
        <v>255</v>
      </c>
      <c r="D271" s="221">
        <v>170</v>
      </c>
      <c r="E271" s="248" t="s">
        <v>179</v>
      </c>
      <c r="F271" s="222">
        <v>0</v>
      </c>
      <c r="G271" s="223">
        <v>0</v>
      </c>
      <c r="H271" s="223">
        <v>0</v>
      </c>
      <c r="I271" s="224">
        <v>0</v>
      </c>
      <c r="J271" s="224">
        <v>0</v>
      </c>
      <c r="K271" s="224">
        <v>0</v>
      </c>
      <c r="L271" s="224">
        <v>182</v>
      </c>
      <c r="M271" s="140" t="s">
        <v>141</v>
      </c>
      <c r="N271" s="140" t="s">
        <v>141</v>
      </c>
    </row>
    <row r="272" spans="1:14" ht="16.5" thickBot="1">
      <c r="A272" s="120">
        <v>269</v>
      </c>
      <c r="B272" s="214">
        <v>269</v>
      </c>
      <c r="C272" s="220">
        <v>255</v>
      </c>
      <c r="D272" s="221">
        <v>280</v>
      </c>
      <c r="E272" s="248" t="s">
        <v>352</v>
      </c>
      <c r="F272" s="222">
        <v>0</v>
      </c>
      <c r="G272" s="223">
        <v>0</v>
      </c>
      <c r="H272" s="223">
        <v>0</v>
      </c>
      <c r="I272" s="224">
        <v>0</v>
      </c>
      <c r="J272" s="224">
        <v>0</v>
      </c>
      <c r="K272" s="224">
        <v>0</v>
      </c>
      <c r="L272" s="224">
        <v>42</v>
      </c>
      <c r="M272" s="140" t="s">
        <v>141</v>
      </c>
      <c r="N272" s="140" t="s">
        <v>141</v>
      </c>
    </row>
    <row r="273" spans="1:14" ht="16.5" thickBot="1">
      <c r="A273" s="120">
        <v>270</v>
      </c>
      <c r="B273" s="214">
        <v>270</v>
      </c>
      <c r="C273" s="220">
        <v>255</v>
      </c>
      <c r="D273" s="221">
        <v>236</v>
      </c>
      <c r="E273" s="248" t="s">
        <v>458</v>
      </c>
      <c r="F273" s="222">
        <v>0</v>
      </c>
      <c r="G273" s="223">
        <v>0</v>
      </c>
      <c r="H273" s="223">
        <v>0</v>
      </c>
      <c r="I273" s="224">
        <v>0</v>
      </c>
      <c r="J273" s="224">
        <v>0</v>
      </c>
      <c r="K273" s="224">
        <v>0</v>
      </c>
      <c r="L273" s="224">
        <v>92</v>
      </c>
      <c r="M273" s="140" t="s">
        <v>141</v>
      </c>
      <c r="N273" s="140" t="s">
        <v>141</v>
      </c>
    </row>
    <row r="274" spans="1:14" ht="16.5" thickBot="1">
      <c r="A274" s="120">
        <v>271</v>
      </c>
      <c r="B274" s="214">
        <v>271</v>
      </c>
      <c r="C274" s="220">
        <v>255</v>
      </c>
      <c r="D274" s="221">
        <v>295</v>
      </c>
      <c r="E274" s="248" t="s">
        <v>302</v>
      </c>
      <c r="F274" s="222">
        <v>0</v>
      </c>
      <c r="G274" s="223">
        <v>0</v>
      </c>
      <c r="H274" s="223">
        <v>0</v>
      </c>
      <c r="I274" s="224">
        <v>0</v>
      </c>
      <c r="J274" s="224">
        <v>0</v>
      </c>
      <c r="K274" s="224">
        <v>0</v>
      </c>
      <c r="L274" s="224">
        <v>11</v>
      </c>
      <c r="M274" s="140" t="s">
        <v>141</v>
      </c>
      <c r="N274" s="140" t="s">
        <v>141</v>
      </c>
    </row>
    <row r="275" spans="1:14" ht="16.5" thickBot="1">
      <c r="A275" s="120">
        <v>272</v>
      </c>
      <c r="B275" s="214">
        <v>272</v>
      </c>
      <c r="C275" s="220">
        <v>255</v>
      </c>
      <c r="D275" s="221">
        <v>304</v>
      </c>
      <c r="E275" s="248" t="s">
        <v>272</v>
      </c>
      <c r="F275" s="222">
        <v>0</v>
      </c>
      <c r="G275" s="223">
        <v>0</v>
      </c>
      <c r="H275" s="223">
        <v>0</v>
      </c>
      <c r="I275" s="224">
        <v>0</v>
      </c>
      <c r="J275" s="224">
        <v>0</v>
      </c>
      <c r="K275" s="224">
        <v>0</v>
      </c>
      <c r="L275" s="224">
        <v>0</v>
      </c>
      <c r="M275" s="140" t="s">
        <v>141</v>
      </c>
      <c r="N275" s="140" t="s">
        <v>141</v>
      </c>
    </row>
    <row r="276" spans="1:14" ht="16.5" thickBot="1">
      <c r="A276" s="120">
        <v>273</v>
      </c>
      <c r="B276" s="214">
        <v>273</v>
      </c>
      <c r="C276" s="220">
        <v>255</v>
      </c>
      <c r="D276" s="221">
        <v>304</v>
      </c>
      <c r="E276" s="248" t="s">
        <v>186</v>
      </c>
      <c r="F276" s="222">
        <v>0</v>
      </c>
      <c r="G276" s="223">
        <v>0</v>
      </c>
      <c r="H276" s="223">
        <v>0</v>
      </c>
      <c r="I276" s="224">
        <v>0</v>
      </c>
      <c r="J276" s="224">
        <v>0</v>
      </c>
      <c r="K276" s="224">
        <v>0</v>
      </c>
      <c r="L276" s="224">
        <v>0</v>
      </c>
      <c r="M276" s="140" t="s">
        <v>141</v>
      </c>
      <c r="N276" s="140" t="s">
        <v>141</v>
      </c>
    </row>
    <row r="277" spans="1:14" ht="16.5" thickBot="1">
      <c r="A277" s="120">
        <v>274</v>
      </c>
      <c r="B277" s="214">
        <v>274</v>
      </c>
      <c r="C277" s="220">
        <v>255</v>
      </c>
      <c r="D277" s="221">
        <v>223</v>
      </c>
      <c r="E277" s="248" t="s">
        <v>500</v>
      </c>
      <c r="F277" s="222">
        <v>0</v>
      </c>
      <c r="G277" s="223">
        <v>0</v>
      </c>
      <c r="H277" s="223">
        <v>0</v>
      </c>
      <c r="I277" s="224">
        <v>0</v>
      </c>
      <c r="J277" s="224">
        <v>0</v>
      </c>
      <c r="K277" s="224">
        <v>0</v>
      </c>
      <c r="L277" s="224">
        <v>111</v>
      </c>
      <c r="M277" s="140" t="s">
        <v>141</v>
      </c>
      <c r="N277" s="140" t="s">
        <v>141</v>
      </c>
    </row>
    <row r="278" spans="1:14" ht="16.5" thickBot="1">
      <c r="A278" s="120">
        <v>275</v>
      </c>
      <c r="B278" s="214">
        <v>275</v>
      </c>
      <c r="C278" s="220">
        <v>255</v>
      </c>
      <c r="D278" s="221">
        <v>282</v>
      </c>
      <c r="E278" s="248" t="s">
        <v>493</v>
      </c>
      <c r="F278" s="222">
        <v>0</v>
      </c>
      <c r="G278" s="223">
        <v>0</v>
      </c>
      <c r="H278" s="223">
        <v>0</v>
      </c>
      <c r="I278" s="224">
        <v>0</v>
      </c>
      <c r="J278" s="224">
        <v>0</v>
      </c>
      <c r="K278" s="224">
        <v>0</v>
      </c>
      <c r="L278" s="224">
        <v>41</v>
      </c>
      <c r="M278" s="140" t="s">
        <v>141</v>
      </c>
      <c r="N278" s="140" t="s">
        <v>141</v>
      </c>
    </row>
    <row r="279" spans="1:14" ht="16.5" thickBot="1">
      <c r="A279" s="120">
        <v>276</v>
      </c>
      <c r="B279" s="214">
        <v>276</v>
      </c>
      <c r="C279" s="220">
        <v>255</v>
      </c>
      <c r="D279" s="221">
        <v>211</v>
      </c>
      <c r="E279" s="248" t="s">
        <v>410</v>
      </c>
      <c r="F279" s="222">
        <v>0</v>
      </c>
      <c r="G279" s="223">
        <v>0</v>
      </c>
      <c r="H279" s="223">
        <v>0</v>
      </c>
      <c r="I279" s="224">
        <v>0</v>
      </c>
      <c r="J279" s="224">
        <v>0</v>
      </c>
      <c r="K279" s="224">
        <v>0</v>
      </c>
      <c r="L279" s="224">
        <v>122</v>
      </c>
      <c r="M279" s="140" t="s">
        <v>141</v>
      </c>
      <c r="N279" s="140" t="s">
        <v>141</v>
      </c>
    </row>
    <row r="280" spans="1:14" ht="16.5" thickBot="1">
      <c r="A280" s="120">
        <v>277</v>
      </c>
      <c r="B280" s="214">
        <v>277</v>
      </c>
      <c r="C280" s="220">
        <v>255</v>
      </c>
      <c r="D280" s="221">
        <v>295</v>
      </c>
      <c r="E280" s="248" t="s">
        <v>480</v>
      </c>
      <c r="F280" s="222">
        <v>0</v>
      </c>
      <c r="G280" s="223">
        <v>0</v>
      </c>
      <c r="H280" s="223">
        <v>0</v>
      </c>
      <c r="I280" s="224">
        <v>0</v>
      </c>
      <c r="J280" s="224">
        <v>0</v>
      </c>
      <c r="K280" s="224">
        <v>0</v>
      </c>
      <c r="L280" s="224">
        <v>11</v>
      </c>
      <c r="M280" s="140" t="s">
        <v>141</v>
      </c>
      <c r="N280" s="140" t="s">
        <v>141</v>
      </c>
    </row>
    <row r="281" spans="1:14" ht="16.5" thickBot="1">
      <c r="A281" s="120">
        <v>278</v>
      </c>
      <c r="B281" s="214">
        <v>278</v>
      </c>
      <c r="C281" s="220">
        <v>255</v>
      </c>
      <c r="D281" s="221">
        <v>295</v>
      </c>
      <c r="E281" s="248" t="s">
        <v>309</v>
      </c>
      <c r="F281" s="222">
        <v>0</v>
      </c>
      <c r="G281" s="223">
        <v>0</v>
      </c>
      <c r="H281" s="223">
        <v>0</v>
      </c>
      <c r="I281" s="224">
        <v>0</v>
      </c>
      <c r="J281" s="224">
        <v>0</v>
      </c>
      <c r="K281" s="224">
        <v>0</v>
      </c>
      <c r="L281" s="224">
        <v>11</v>
      </c>
      <c r="M281" s="140" t="s">
        <v>141</v>
      </c>
      <c r="N281" s="140" t="s">
        <v>141</v>
      </c>
    </row>
    <row r="282" spans="1:14" ht="16.5" thickBot="1">
      <c r="A282" s="120">
        <v>279</v>
      </c>
      <c r="B282" s="214">
        <v>279</v>
      </c>
      <c r="C282" s="220">
        <v>255</v>
      </c>
      <c r="D282" s="221">
        <v>195</v>
      </c>
      <c r="E282" s="248" t="s">
        <v>440</v>
      </c>
      <c r="F282" s="222">
        <v>0</v>
      </c>
      <c r="G282" s="223">
        <v>0</v>
      </c>
      <c r="H282" s="223">
        <v>0</v>
      </c>
      <c r="I282" s="224">
        <v>0</v>
      </c>
      <c r="J282" s="224">
        <v>0</v>
      </c>
      <c r="K282" s="224">
        <v>0</v>
      </c>
      <c r="L282" s="224">
        <v>142</v>
      </c>
      <c r="M282" s="140" t="s">
        <v>141</v>
      </c>
      <c r="N282" s="140" t="s">
        <v>141</v>
      </c>
    </row>
    <row r="283" spans="1:14" ht="16.5" thickBot="1">
      <c r="A283" s="120">
        <v>280</v>
      </c>
      <c r="B283" s="214">
        <v>280</v>
      </c>
      <c r="C283" s="220">
        <v>255</v>
      </c>
      <c r="D283" s="221">
        <v>304</v>
      </c>
      <c r="E283" s="248" t="s">
        <v>283</v>
      </c>
      <c r="F283" s="222">
        <v>0</v>
      </c>
      <c r="G283" s="223">
        <v>0</v>
      </c>
      <c r="H283" s="223">
        <v>0</v>
      </c>
      <c r="I283" s="224">
        <v>0</v>
      </c>
      <c r="J283" s="224">
        <v>0</v>
      </c>
      <c r="K283" s="224">
        <v>0</v>
      </c>
      <c r="L283" s="224">
        <v>0</v>
      </c>
      <c r="M283" s="140" t="s">
        <v>141</v>
      </c>
      <c r="N283" s="140" t="s">
        <v>141</v>
      </c>
    </row>
    <row r="284" spans="1:14" ht="16.5" thickBot="1">
      <c r="A284" s="120">
        <v>281</v>
      </c>
      <c r="B284" s="214">
        <v>281</v>
      </c>
      <c r="C284" s="220">
        <v>255</v>
      </c>
      <c r="D284" s="221">
        <v>304</v>
      </c>
      <c r="E284" s="248" t="s">
        <v>390</v>
      </c>
      <c r="F284" s="222">
        <v>0</v>
      </c>
      <c r="G284" s="223">
        <v>0</v>
      </c>
      <c r="H284" s="223">
        <v>0</v>
      </c>
      <c r="I284" s="224">
        <v>0</v>
      </c>
      <c r="J284" s="224">
        <v>0</v>
      </c>
      <c r="K284" s="224">
        <v>0</v>
      </c>
      <c r="L284" s="224">
        <v>0</v>
      </c>
      <c r="M284" s="140" t="s">
        <v>141</v>
      </c>
      <c r="N284" s="140" t="s">
        <v>141</v>
      </c>
    </row>
    <row r="285" spans="1:14" ht="16.5" thickBot="1">
      <c r="A285" s="120">
        <v>282</v>
      </c>
      <c r="B285" s="214">
        <v>282</v>
      </c>
      <c r="C285" s="220">
        <v>255</v>
      </c>
      <c r="D285" s="221">
        <v>304</v>
      </c>
      <c r="E285" s="248" t="s">
        <v>405</v>
      </c>
      <c r="F285" s="222">
        <v>0</v>
      </c>
      <c r="G285" s="223">
        <v>0</v>
      </c>
      <c r="H285" s="223">
        <v>0</v>
      </c>
      <c r="I285" s="224">
        <v>0</v>
      </c>
      <c r="J285" s="224">
        <v>0</v>
      </c>
      <c r="K285" s="224">
        <v>0</v>
      </c>
      <c r="L285" s="224">
        <v>0</v>
      </c>
      <c r="M285" s="140" t="s">
        <v>141</v>
      </c>
      <c r="N285" s="140" t="s">
        <v>141</v>
      </c>
    </row>
    <row r="286" spans="1:14" ht="16.5" thickBot="1">
      <c r="A286" s="120">
        <v>283</v>
      </c>
      <c r="B286" s="214">
        <v>283</v>
      </c>
      <c r="C286" s="220">
        <v>255</v>
      </c>
      <c r="D286" s="221">
        <v>304</v>
      </c>
      <c r="E286" s="248" t="s">
        <v>308</v>
      </c>
      <c r="F286" s="222">
        <v>0</v>
      </c>
      <c r="G286" s="223">
        <v>0</v>
      </c>
      <c r="H286" s="223">
        <v>0</v>
      </c>
      <c r="I286" s="224">
        <v>0</v>
      </c>
      <c r="J286" s="224">
        <v>0</v>
      </c>
      <c r="K286" s="224">
        <v>0</v>
      </c>
      <c r="L286" s="224">
        <v>0</v>
      </c>
      <c r="M286" s="140" t="s">
        <v>141</v>
      </c>
      <c r="N286" s="140" t="s">
        <v>141</v>
      </c>
    </row>
    <row r="287" spans="1:14" ht="16.5" thickBot="1">
      <c r="A287" s="120">
        <v>284</v>
      </c>
      <c r="B287" s="214">
        <v>284</v>
      </c>
      <c r="C287" s="220">
        <v>255</v>
      </c>
      <c r="D287" s="221">
        <v>304</v>
      </c>
      <c r="E287" s="248" t="s">
        <v>258</v>
      </c>
      <c r="F287" s="222">
        <v>0</v>
      </c>
      <c r="G287" s="223">
        <v>0</v>
      </c>
      <c r="H287" s="223">
        <v>0</v>
      </c>
      <c r="I287" s="224">
        <v>0</v>
      </c>
      <c r="J287" s="224">
        <v>0</v>
      </c>
      <c r="K287" s="224">
        <v>0</v>
      </c>
      <c r="L287" s="224">
        <v>0</v>
      </c>
      <c r="M287" s="140" t="s">
        <v>141</v>
      </c>
      <c r="N287" s="140" t="s">
        <v>141</v>
      </c>
    </row>
    <row r="288" spans="1:14" ht="16.5" thickBot="1">
      <c r="A288" s="120">
        <v>285</v>
      </c>
      <c r="B288" s="214">
        <v>285</v>
      </c>
      <c r="C288" s="220">
        <v>255</v>
      </c>
      <c r="D288" s="221">
        <v>238</v>
      </c>
      <c r="E288" s="248" t="s">
        <v>361</v>
      </c>
      <c r="F288" s="222">
        <v>0</v>
      </c>
      <c r="G288" s="223">
        <v>0</v>
      </c>
      <c r="H288" s="223">
        <v>0</v>
      </c>
      <c r="I288" s="224">
        <v>0</v>
      </c>
      <c r="J288" s="224">
        <v>0</v>
      </c>
      <c r="K288" s="224">
        <v>0</v>
      </c>
      <c r="L288" s="224">
        <v>89</v>
      </c>
      <c r="M288" s="140" t="s">
        <v>141</v>
      </c>
      <c r="N288" s="140" t="s">
        <v>141</v>
      </c>
    </row>
    <row r="289" spans="1:14" ht="16.5" thickBot="1">
      <c r="A289" s="120">
        <v>286</v>
      </c>
      <c r="B289" s="214">
        <v>286</v>
      </c>
      <c r="C289" s="220">
        <v>255</v>
      </c>
      <c r="D289" s="221">
        <v>304</v>
      </c>
      <c r="E289" s="248" t="s">
        <v>260</v>
      </c>
      <c r="F289" s="222">
        <v>0</v>
      </c>
      <c r="G289" s="223">
        <v>0</v>
      </c>
      <c r="H289" s="223">
        <v>0</v>
      </c>
      <c r="I289" s="224">
        <v>0</v>
      </c>
      <c r="J289" s="224">
        <v>0</v>
      </c>
      <c r="K289" s="224">
        <v>0</v>
      </c>
      <c r="L289" s="224">
        <v>0</v>
      </c>
      <c r="M289" s="140" t="s">
        <v>141</v>
      </c>
      <c r="N289" s="140" t="s">
        <v>141</v>
      </c>
    </row>
    <row r="290" spans="1:14" ht="16.5" thickBot="1">
      <c r="A290" s="120">
        <v>287</v>
      </c>
      <c r="B290" s="214">
        <v>287</v>
      </c>
      <c r="C290" s="220">
        <v>255</v>
      </c>
      <c r="D290" s="221">
        <v>304</v>
      </c>
      <c r="E290" s="248" t="s">
        <v>315</v>
      </c>
      <c r="F290" s="222">
        <v>0</v>
      </c>
      <c r="G290" s="223">
        <v>0</v>
      </c>
      <c r="H290" s="223">
        <v>0</v>
      </c>
      <c r="I290" s="224">
        <v>0</v>
      </c>
      <c r="J290" s="224">
        <v>0</v>
      </c>
      <c r="K290" s="224">
        <v>0</v>
      </c>
      <c r="L290" s="224">
        <v>0</v>
      </c>
      <c r="M290" s="140" t="s">
        <v>141</v>
      </c>
      <c r="N290" s="140" t="s">
        <v>141</v>
      </c>
    </row>
    <row r="291" spans="1:14" ht="16.5" thickBot="1">
      <c r="A291" s="120">
        <v>288</v>
      </c>
      <c r="B291" s="214">
        <v>288</v>
      </c>
      <c r="C291" s="220">
        <v>255</v>
      </c>
      <c r="D291" s="221">
        <v>304</v>
      </c>
      <c r="E291" s="248" t="s">
        <v>347</v>
      </c>
      <c r="F291" s="222">
        <v>0</v>
      </c>
      <c r="G291" s="223">
        <v>0</v>
      </c>
      <c r="H291" s="223">
        <v>0</v>
      </c>
      <c r="I291" s="224">
        <v>0</v>
      </c>
      <c r="J291" s="224">
        <v>0</v>
      </c>
      <c r="K291" s="224">
        <v>0</v>
      </c>
      <c r="L291" s="224">
        <v>0</v>
      </c>
      <c r="M291" s="140" t="s">
        <v>141</v>
      </c>
      <c r="N291" s="140" t="s">
        <v>141</v>
      </c>
    </row>
    <row r="292" spans="1:14" ht="16.5" thickBot="1">
      <c r="A292" s="120">
        <v>289</v>
      </c>
      <c r="B292" s="214">
        <v>289</v>
      </c>
      <c r="C292" s="220">
        <v>255</v>
      </c>
      <c r="D292" s="221">
        <v>304</v>
      </c>
      <c r="E292" s="248" t="s">
        <v>269</v>
      </c>
      <c r="F292" s="222">
        <v>0</v>
      </c>
      <c r="G292" s="223">
        <v>0</v>
      </c>
      <c r="H292" s="223">
        <v>0</v>
      </c>
      <c r="I292" s="224">
        <v>0</v>
      </c>
      <c r="J292" s="224">
        <v>0</v>
      </c>
      <c r="K292" s="224">
        <v>0</v>
      </c>
      <c r="L292" s="224">
        <v>0</v>
      </c>
      <c r="M292" s="140" t="s">
        <v>141</v>
      </c>
      <c r="N292" s="140" t="s">
        <v>141</v>
      </c>
    </row>
    <row r="293" spans="1:14" ht="16.5" thickBot="1">
      <c r="A293" s="120">
        <v>290</v>
      </c>
      <c r="B293" s="214">
        <v>290</v>
      </c>
      <c r="C293" s="220">
        <v>255</v>
      </c>
      <c r="D293" s="221">
        <v>285</v>
      </c>
      <c r="E293" s="248" t="s">
        <v>391</v>
      </c>
      <c r="F293" s="222">
        <v>0</v>
      </c>
      <c r="G293" s="223">
        <v>0</v>
      </c>
      <c r="H293" s="223">
        <v>0</v>
      </c>
      <c r="I293" s="224">
        <v>0</v>
      </c>
      <c r="J293" s="224">
        <v>0</v>
      </c>
      <c r="K293" s="224">
        <v>0</v>
      </c>
      <c r="L293" s="224">
        <v>29</v>
      </c>
      <c r="M293" s="140" t="s">
        <v>141</v>
      </c>
      <c r="N293" s="140" t="s">
        <v>141</v>
      </c>
    </row>
    <row r="294" spans="1:14" ht="16.5" thickBot="1">
      <c r="A294" s="120">
        <v>291</v>
      </c>
      <c r="B294" s="214">
        <v>291</v>
      </c>
      <c r="C294" s="220">
        <v>255</v>
      </c>
      <c r="D294" s="221">
        <v>285</v>
      </c>
      <c r="E294" s="248" t="s">
        <v>172</v>
      </c>
      <c r="F294" s="222">
        <v>0</v>
      </c>
      <c r="G294" s="223">
        <v>0</v>
      </c>
      <c r="H294" s="223">
        <v>0</v>
      </c>
      <c r="I294" s="224">
        <v>0</v>
      </c>
      <c r="J294" s="224">
        <v>0</v>
      </c>
      <c r="K294" s="224">
        <v>0</v>
      </c>
      <c r="L294" s="224">
        <v>29</v>
      </c>
      <c r="M294" s="140" t="s">
        <v>141</v>
      </c>
      <c r="N294" s="140" t="s">
        <v>141</v>
      </c>
    </row>
    <row r="295" spans="1:14" ht="16.5" thickBot="1">
      <c r="A295" s="120">
        <v>292</v>
      </c>
      <c r="B295" s="214">
        <v>292</v>
      </c>
      <c r="C295" s="220">
        <v>255</v>
      </c>
      <c r="D295" s="221">
        <v>304</v>
      </c>
      <c r="E295" s="248" t="s">
        <v>297</v>
      </c>
      <c r="F295" s="222">
        <v>0</v>
      </c>
      <c r="G295" s="223">
        <v>0</v>
      </c>
      <c r="H295" s="223">
        <v>0</v>
      </c>
      <c r="I295" s="224">
        <v>0</v>
      </c>
      <c r="J295" s="224">
        <v>0</v>
      </c>
      <c r="K295" s="224">
        <v>0</v>
      </c>
      <c r="L295" s="224">
        <v>0</v>
      </c>
      <c r="M295" s="140" t="s">
        <v>141</v>
      </c>
      <c r="N295" s="140" t="s">
        <v>141</v>
      </c>
    </row>
    <row r="296" spans="1:14" ht="16.5" thickBot="1">
      <c r="A296" s="120">
        <v>293</v>
      </c>
      <c r="B296" s="214">
        <v>293</v>
      </c>
      <c r="C296" s="220">
        <v>255</v>
      </c>
      <c r="D296" s="221">
        <v>303</v>
      </c>
      <c r="E296" s="248" t="s">
        <v>481</v>
      </c>
      <c r="F296" s="222">
        <v>0</v>
      </c>
      <c r="G296" s="223">
        <v>0</v>
      </c>
      <c r="H296" s="223">
        <v>0</v>
      </c>
      <c r="I296" s="224">
        <v>0</v>
      </c>
      <c r="J296" s="224">
        <v>0</v>
      </c>
      <c r="K296" s="224">
        <v>0</v>
      </c>
      <c r="L296" s="224">
        <v>8</v>
      </c>
      <c r="M296" s="140" t="s">
        <v>141</v>
      </c>
      <c r="N296" s="140" t="s">
        <v>141</v>
      </c>
    </row>
    <row r="297" spans="1:14" ht="16.5" thickBot="1">
      <c r="A297" s="120">
        <v>294</v>
      </c>
      <c r="B297" s="214">
        <v>294</v>
      </c>
      <c r="C297" s="220">
        <v>255</v>
      </c>
      <c r="D297" s="221">
        <v>198</v>
      </c>
      <c r="E297" s="248" t="s">
        <v>246</v>
      </c>
      <c r="F297" s="222">
        <v>0</v>
      </c>
      <c r="G297" s="223">
        <v>0</v>
      </c>
      <c r="H297" s="223">
        <v>0</v>
      </c>
      <c r="I297" s="224">
        <v>0</v>
      </c>
      <c r="J297" s="224">
        <v>0</v>
      </c>
      <c r="K297" s="224">
        <v>0</v>
      </c>
      <c r="L297" s="224">
        <v>139</v>
      </c>
      <c r="M297" s="140" t="s">
        <v>141</v>
      </c>
      <c r="N297" s="140" t="s">
        <v>141</v>
      </c>
    </row>
    <row r="298" spans="1:14" ht="16.5" thickBot="1">
      <c r="A298" s="120">
        <v>295</v>
      </c>
      <c r="B298" s="214">
        <v>295</v>
      </c>
      <c r="C298" s="220">
        <v>255</v>
      </c>
      <c r="D298" s="221">
        <v>304</v>
      </c>
      <c r="E298" s="248" t="s">
        <v>485</v>
      </c>
      <c r="F298" s="222">
        <v>0</v>
      </c>
      <c r="G298" s="223">
        <v>0</v>
      </c>
      <c r="H298" s="223">
        <v>0</v>
      </c>
      <c r="I298" s="224">
        <v>0</v>
      </c>
      <c r="J298" s="224">
        <v>0</v>
      </c>
      <c r="K298" s="224">
        <v>0</v>
      </c>
      <c r="L298" s="224">
        <v>0</v>
      </c>
      <c r="M298" s="140" t="s">
        <v>141</v>
      </c>
      <c r="N298" s="140" t="s">
        <v>141</v>
      </c>
    </row>
    <row r="299" spans="1:14" ht="16.5" thickBot="1">
      <c r="A299" s="120">
        <v>296</v>
      </c>
      <c r="B299" s="214">
        <v>296</v>
      </c>
      <c r="C299" s="220">
        <v>255</v>
      </c>
      <c r="D299" s="221">
        <v>304</v>
      </c>
      <c r="E299" s="248" t="s">
        <v>185</v>
      </c>
      <c r="F299" s="222">
        <v>0</v>
      </c>
      <c r="G299" s="223">
        <v>0</v>
      </c>
      <c r="H299" s="223">
        <v>0</v>
      </c>
      <c r="I299" s="224">
        <v>0</v>
      </c>
      <c r="J299" s="224">
        <v>0</v>
      </c>
      <c r="K299" s="224">
        <v>0</v>
      </c>
      <c r="L299" s="224">
        <v>0</v>
      </c>
      <c r="M299" s="140" t="s">
        <v>141</v>
      </c>
      <c r="N299" s="140" t="s">
        <v>141</v>
      </c>
    </row>
    <row r="300" spans="1:14" ht="16.5" thickBot="1">
      <c r="A300" s="120">
        <v>297</v>
      </c>
      <c r="B300" s="214">
        <v>297</v>
      </c>
      <c r="C300" s="220">
        <v>255</v>
      </c>
      <c r="D300" s="221">
        <v>304</v>
      </c>
      <c r="E300" s="248" t="s">
        <v>175</v>
      </c>
      <c r="F300" s="222">
        <v>0</v>
      </c>
      <c r="G300" s="223">
        <v>0</v>
      </c>
      <c r="H300" s="223">
        <v>0</v>
      </c>
      <c r="I300" s="224">
        <v>0</v>
      </c>
      <c r="J300" s="224">
        <v>0</v>
      </c>
      <c r="K300" s="224">
        <v>0</v>
      </c>
      <c r="L300" s="224">
        <v>0</v>
      </c>
      <c r="M300" s="140" t="s">
        <v>141</v>
      </c>
      <c r="N300" s="140" t="s">
        <v>141</v>
      </c>
    </row>
    <row r="301" spans="1:14" ht="16.5" thickBot="1">
      <c r="A301" s="120">
        <v>298</v>
      </c>
      <c r="B301" s="214">
        <v>298</v>
      </c>
      <c r="C301" s="220">
        <v>255</v>
      </c>
      <c r="D301" s="221">
        <v>295</v>
      </c>
      <c r="E301" s="248" t="s">
        <v>424</v>
      </c>
      <c r="F301" s="222">
        <v>0</v>
      </c>
      <c r="G301" s="223">
        <v>0</v>
      </c>
      <c r="H301" s="223">
        <v>0</v>
      </c>
      <c r="I301" s="224">
        <v>0</v>
      </c>
      <c r="J301" s="224">
        <v>0</v>
      </c>
      <c r="K301" s="224">
        <v>0</v>
      </c>
      <c r="L301" s="224">
        <v>11</v>
      </c>
      <c r="M301" s="140" t="s">
        <v>141</v>
      </c>
      <c r="N301" s="140" t="s">
        <v>141</v>
      </c>
    </row>
    <row r="302" spans="1:14" ht="16.5" thickBot="1">
      <c r="A302" s="120">
        <v>299</v>
      </c>
      <c r="B302" s="214">
        <v>299</v>
      </c>
      <c r="C302" s="220">
        <v>255</v>
      </c>
      <c r="D302" s="221">
        <v>304</v>
      </c>
      <c r="E302" s="248" t="s">
        <v>173</v>
      </c>
      <c r="F302" s="222">
        <v>0</v>
      </c>
      <c r="G302" s="223">
        <v>0</v>
      </c>
      <c r="H302" s="223">
        <v>0</v>
      </c>
      <c r="I302" s="224">
        <v>0</v>
      </c>
      <c r="J302" s="224">
        <v>0</v>
      </c>
      <c r="K302" s="224">
        <v>0</v>
      </c>
      <c r="L302" s="224">
        <v>0</v>
      </c>
      <c r="M302" s="140" t="s">
        <v>141</v>
      </c>
      <c r="N302" s="140" t="s">
        <v>141</v>
      </c>
    </row>
    <row r="303" spans="1:14" ht="16.5" thickBot="1">
      <c r="A303" s="120">
        <v>300</v>
      </c>
      <c r="B303" s="214">
        <v>300</v>
      </c>
      <c r="C303" s="220">
        <v>255</v>
      </c>
      <c r="D303" s="221">
        <v>304</v>
      </c>
      <c r="E303" s="248" t="s">
        <v>270</v>
      </c>
      <c r="F303" s="222">
        <v>0</v>
      </c>
      <c r="G303" s="223">
        <v>0</v>
      </c>
      <c r="H303" s="223">
        <v>0</v>
      </c>
      <c r="I303" s="224">
        <v>0</v>
      </c>
      <c r="J303" s="224">
        <v>0</v>
      </c>
      <c r="K303" s="224">
        <v>0</v>
      </c>
      <c r="L303" s="224">
        <v>0</v>
      </c>
      <c r="M303" s="140" t="s">
        <v>141</v>
      </c>
      <c r="N303" s="140" t="s">
        <v>141</v>
      </c>
    </row>
    <row r="304" spans="1:14" ht="16.5" thickBot="1">
      <c r="A304" s="120">
        <v>301</v>
      </c>
      <c r="B304" s="214">
        <v>301</v>
      </c>
      <c r="C304" s="220">
        <v>255</v>
      </c>
      <c r="D304" s="221">
        <v>295</v>
      </c>
      <c r="E304" s="248" t="s">
        <v>188</v>
      </c>
      <c r="F304" s="222">
        <v>0</v>
      </c>
      <c r="G304" s="223">
        <v>0</v>
      </c>
      <c r="H304" s="223">
        <v>0</v>
      </c>
      <c r="I304" s="224">
        <v>0</v>
      </c>
      <c r="J304" s="224">
        <v>0</v>
      </c>
      <c r="K304" s="224">
        <v>0</v>
      </c>
      <c r="L304" s="224">
        <v>11</v>
      </c>
      <c r="M304" s="140" t="s">
        <v>141</v>
      </c>
      <c r="N304" s="140" t="s">
        <v>141</v>
      </c>
    </row>
    <row r="305" spans="1:14" ht="16.5" thickBot="1">
      <c r="A305" s="120">
        <v>302</v>
      </c>
      <c r="B305" s="214">
        <v>302</v>
      </c>
      <c r="C305" s="220">
        <v>255</v>
      </c>
      <c r="D305" s="221">
        <v>304</v>
      </c>
      <c r="E305" s="248" t="s">
        <v>189</v>
      </c>
      <c r="F305" s="222">
        <v>0</v>
      </c>
      <c r="G305" s="223">
        <v>0</v>
      </c>
      <c r="H305" s="223">
        <v>0</v>
      </c>
      <c r="I305" s="224">
        <v>0</v>
      </c>
      <c r="J305" s="224">
        <v>0</v>
      </c>
      <c r="K305" s="224">
        <v>0</v>
      </c>
      <c r="L305" s="224">
        <v>0</v>
      </c>
      <c r="M305" s="140" t="s">
        <v>141</v>
      </c>
      <c r="N305" s="140" t="s">
        <v>141</v>
      </c>
    </row>
    <row r="306" spans="1:14" ht="16.5" thickBot="1">
      <c r="A306" s="120">
        <v>303</v>
      </c>
      <c r="B306" s="214">
        <v>303</v>
      </c>
      <c r="C306" s="220">
        <v>255</v>
      </c>
      <c r="D306" s="221">
        <v>304</v>
      </c>
      <c r="E306" s="248" t="s">
        <v>280</v>
      </c>
      <c r="F306" s="222">
        <v>0</v>
      </c>
      <c r="G306" s="223">
        <v>0</v>
      </c>
      <c r="H306" s="223">
        <v>0</v>
      </c>
      <c r="I306" s="224">
        <v>0</v>
      </c>
      <c r="J306" s="224">
        <v>0</v>
      </c>
      <c r="K306" s="224">
        <v>0</v>
      </c>
      <c r="L306" s="224">
        <v>0</v>
      </c>
      <c r="M306" s="140" t="s">
        <v>141</v>
      </c>
      <c r="N306" s="140" t="s">
        <v>141</v>
      </c>
    </row>
    <row r="307" spans="1:14" ht="16.5" thickBot="1">
      <c r="A307" s="120">
        <v>304</v>
      </c>
      <c r="B307" s="214">
        <v>304</v>
      </c>
      <c r="C307" s="220">
        <v>255</v>
      </c>
      <c r="D307" s="221">
        <v>304</v>
      </c>
      <c r="E307" s="248" t="s">
        <v>350</v>
      </c>
      <c r="F307" s="222">
        <v>0</v>
      </c>
      <c r="G307" s="223">
        <v>0</v>
      </c>
      <c r="H307" s="223">
        <v>0</v>
      </c>
      <c r="I307" s="224">
        <v>0</v>
      </c>
      <c r="J307" s="224">
        <v>0</v>
      </c>
      <c r="K307" s="224">
        <v>0</v>
      </c>
      <c r="L307" s="224">
        <v>0</v>
      </c>
      <c r="M307" s="140" t="s">
        <v>141</v>
      </c>
      <c r="N307" s="140" t="s">
        <v>141</v>
      </c>
    </row>
    <row r="308" spans="1:14" ht="16.5" thickBot="1">
      <c r="A308" s="120">
        <v>305</v>
      </c>
      <c r="B308" s="214">
        <v>305</v>
      </c>
      <c r="C308" s="220">
        <v>255</v>
      </c>
      <c r="D308" s="221">
        <v>273</v>
      </c>
      <c r="E308" s="248" t="s">
        <v>167</v>
      </c>
      <c r="F308" s="222">
        <v>0</v>
      </c>
      <c r="G308" s="223">
        <v>0</v>
      </c>
      <c r="H308" s="223">
        <v>0</v>
      </c>
      <c r="I308" s="224">
        <v>0</v>
      </c>
      <c r="J308" s="224">
        <v>0</v>
      </c>
      <c r="K308" s="224">
        <v>0</v>
      </c>
      <c r="L308" s="224">
        <v>55</v>
      </c>
      <c r="M308" s="140" t="s">
        <v>141</v>
      </c>
      <c r="N308" s="140" t="s">
        <v>141</v>
      </c>
    </row>
    <row r="309" spans="1:14" ht="16.5" thickBot="1">
      <c r="A309" s="120">
        <v>306</v>
      </c>
      <c r="B309" s="214">
        <v>306</v>
      </c>
      <c r="C309" s="220">
        <v>255</v>
      </c>
      <c r="D309" s="221">
        <v>170</v>
      </c>
      <c r="E309" s="248" t="s">
        <v>169</v>
      </c>
      <c r="F309" s="222">
        <v>0</v>
      </c>
      <c r="G309" s="223">
        <v>0</v>
      </c>
      <c r="H309" s="223">
        <v>0</v>
      </c>
      <c r="I309" s="224">
        <v>0</v>
      </c>
      <c r="J309" s="224">
        <v>0</v>
      </c>
      <c r="K309" s="224">
        <v>0</v>
      </c>
      <c r="L309" s="224">
        <v>182</v>
      </c>
      <c r="M309" s="140" t="s">
        <v>141</v>
      </c>
      <c r="N309" s="140" t="s">
        <v>141</v>
      </c>
    </row>
    <row r="310" spans="1:14" ht="16.5" thickBot="1">
      <c r="A310" s="120">
        <v>307</v>
      </c>
      <c r="B310" s="214">
        <v>307</v>
      </c>
      <c r="C310" s="220">
        <v>255</v>
      </c>
      <c r="D310" s="221">
        <v>292</v>
      </c>
      <c r="E310" s="248" t="s">
        <v>433</v>
      </c>
      <c r="F310" s="222">
        <v>0</v>
      </c>
      <c r="G310" s="223">
        <v>0</v>
      </c>
      <c r="H310" s="223">
        <v>0</v>
      </c>
      <c r="I310" s="224">
        <v>0</v>
      </c>
      <c r="J310" s="224">
        <v>0</v>
      </c>
      <c r="K310" s="224">
        <v>0</v>
      </c>
      <c r="L310" s="224">
        <v>19</v>
      </c>
      <c r="M310" s="140" t="s">
        <v>141</v>
      </c>
      <c r="N310" s="140" t="s">
        <v>141</v>
      </c>
    </row>
    <row r="311" spans="1:14" ht="16.5" thickBot="1">
      <c r="A311" s="120">
        <v>308</v>
      </c>
      <c r="B311" s="214">
        <v>308</v>
      </c>
      <c r="C311" s="220">
        <v>255</v>
      </c>
      <c r="D311" s="221">
        <v>131</v>
      </c>
      <c r="E311" s="248" t="s">
        <v>194</v>
      </c>
      <c r="F311" s="222">
        <v>0</v>
      </c>
      <c r="G311" s="223">
        <v>0</v>
      </c>
      <c r="H311" s="223">
        <v>0</v>
      </c>
      <c r="I311" s="224">
        <v>0</v>
      </c>
      <c r="J311" s="224">
        <v>0</v>
      </c>
      <c r="K311" s="224">
        <v>0</v>
      </c>
      <c r="L311" s="224">
        <v>245</v>
      </c>
      <c r="M311" s="140" t="s">
        <v>141</v>
      </c>
      <c r="N311" s="140" t="s">
        <v>141</v>
      </c>
    </row>
    <row r="312" spans="1:14" ht="16.5" thickBot="1">
      <c r="A312" s="120">
        <v>309</v>
      </c>
      <c r="B312" s="214">
        <v>309</v>
      </c>
      <c r="C312" s="220">
        <v>255</v>
      </c>
      <c r="D312" s="221">
        <v>251</v>
      </c>
      <c r="E312" s="248" t="s">
        <v>303</v>
      </c>
      <c r="F312" s="222">
        <v>0</v>
      </c>
      <c r="G312" s="223">
        <v>0</v>
      </c>
      <c r="H312" s="223">
        <v>0</v>
      </c>
      <c r="I312" s="224">
        <v>0</v>
      </c>
      <c r="J312" s="224">
        <v>0</v>
      </c>
      <c r="K312" s="224">
        <v>0</v>
      </c>
      <c r="L312" s="224">
        <v>73</v>
      </c>
      <c r="M312" s="140" t="s">
        <v>141</v>
      </c>
      <c r="N312" s="140" t="s">
        <v>141</v>
      </c>
    </row>
    <row r="313" spans="1:14" ht="16.5" thickBot="1">
      <c r="A313" s="120">
        <v>310</v>
      </c>
      <c r="B313" s="214">
        <v>310</v>
      </c>
      <c r="C313" s="220">
        <v>255</v>
      </c>
      <c r="D313" s="221">
        <v>304</v>
      </c>
      <c r="E313" s="248" t="s">
        <v>345</v>
      </c>
      <c r="F313" s="222">
        <v>0</v>
      </c>
      <c r="G313" s="223">
        <v>0</v>
      </c>
      <c r="H313" s="223">
        <v>0</v>
      </c>
      <c r="I313" s="224">
        <v>0</v>
      </c>
      <c r="J313" s="224">
        <v>0</v>
      </c>
      <c r="K313" s="224">
        <v>0</v>
      </c>
      <c r="L313" s="224">
        <v>0</v>
      </c>
      <c r="M313" s="140" t="s">
        <v>141</v>
      </c>
      <c r="N313" s="140" t="s">
        <v>141</v>
      </c>
    </row>
    <row r="314" spans="1:14" ht="16.5" thickBot="1">
      <c r="A314" s="120">
        <v>311</v>
      </c>
      <c r="B314" s="214">
        <v>311</v>
      </c>
      <c r="C314" s="220">
        <v>255</v>
      </c>
      <c r="D314" s="221">
        <v>304</v>
      </c>
      <c r="E314" s="248" t="s">
        <v>271</v>
      </c>
      <c r="F314" s="222">
        <v>0</v>
      </c>
      <c r="G314" s="223">
        <v>0</v>
      </c>
      <c r="H314" s="223">
        <v>0</v>
      </c>
      <c r="I314" s="224">
        <v>0</v>
      </c>
      <c r="J314" s="224">
        <v>0</v>
      </c>
      <c r="K314" s="224">
        <v>0</v>
      </c>
      <c r="L314" s="224">
        <v>0</v>
      </c>
      <c r="M314" s="140" t="s">
        <v>141</v>
      </c>
      <c r="N314" s="140" t="s">
        <v>141</v>
      </c>
    </row>
    <row r="315" spans="1:14" ht="16.5" thickBot="1">
      <c r="A315" s="120">
        <v>312</v>
      </c>
      <c r="B315" s="214">
        <v>312</v>
      </c>
      <c r="C315" s="220">
        <v>255</v>
      </c>
      <c r="D315" s="221">
        <v>304</v>
      </c>
      <c r="E315" s="248" t="s">
        <v>387</v>
      </c>
      <c r="F315" s="222">
        <v>0</v>
      </c>
      <c r="G315" s="223">
        <v>0</v>
      </c>
      <c r="H315" s="223">
        <v>0</v>
      </c>
      <c r="I315" s="224">
        <v>0</v>
      </c>
      <c r="J315" s="224">
        <v>0</v>
      </c>
      <c r="K315" s="224">
        <v>0</v>
      </c>
      <c r="L315" s="224">
        <v>0</v>
      </c>
      <c r="M315" s="140" t="s">
        <v>141</v>
      </c>
      <c r="N315" s="140" t="s">
        <v>141</v>
      </c>
    </row>
    <row r="316" spans="1:14" ht="16.5" thickBot="1">
      <c r="A316" s="120">
        <v>313</v>
      </c>
      <c r="B316" s="214">
        <v>313</v>
      </c>
      <c r="C316" s="220">
        <v>255</v>
      </c>
      <c r="D316" s="221">
        <v>304</v>
      </c>
      <c r="E316" s="248" t="s">
        <v>304</v>
      </c>
      <c r="F316" s="222">
        <v>0</v>
      </c>
      <c r="G316" s="223">
        <v>0</v>
      </c>
      <c r="H316" s="223">
        <v>0</v>
      </c>
      <c r="I316" s="224">
        <v>0</v>
      </c>
      <c r="J316" s="224">
        <v>0</v>
      </c>
      <c r="K316" s="224">
        <v>0</v>
      </c>
      <c r="L316" s="224">
        <v>0</v>
      </c>
      <c r="M316" s="140" t="s">
        <v>141</v>
      </c>
      <c r="N316" s="140" t="s">
        <v>141</v>
      </c>
    </row>
    <row r="317" spans="1:14" ht="16.5" thickBot="1">
      <c r="A317" s="120">
        <v>314</v>
      </c>
      <c r="B317" s="214">
        <v>314</v>
      </c>
      <c r="C317" s="220">
        <v>255</v>
      </c>
      <c r="D317" s="221">
        <v>304</v>
      </c>
      <c r="E317" s="248" t="s">
        <v>284</v>
      </c>
      <c r="F317" s="222">
        <v>0</v>
      </c>
      <c r="G317" s="223">
        <v>0</v>
      </c>
      <c r="H317" s="223">
        <v>0</v>
      </c>
      <c r="I317" s="224">
        <v>0</v>
      </c>
      <c r="J317" s="224">
        <v>0</v>
      </c>
      <c r="K317" s="224">
        <v>0</v>
      </c>
      <c r="L317" s="224">
        <v>0</v>
      </c>
      <c r="M317" s="140" t="s">
        <v>141</v>
      </c>
      <c r="N317" s="140" t="s">
        <v>141</v>
      </c>
    </row>
    <row r="318" spans="1:14" ht="16.5" thickBot="1">
      <c r="A318" s="120">
        <v>315</v>
      </c>
      <c r="B318" s="214">
        <v>315</v>
      </c>
      <c r="C318" s="220">
        <v>255</v>
      </c>
      <c r="D318" s="221">
        <v>254</v>
      </c>
      <c r="E318" s="248" t="s">
        <v>364</v>
      </c>
      <c r="F318" s="222">
        <v>0</v>
      </c>
      <c r="G318" s="223">
        <v>0</v>
      </c>
      <c r="H318" s="223">
        <v>0</v>
      </c>
      <c r="I318" s="224">
        <v>0</v>
      </c>
      <c r="J318" s="224">
        <v>0</v>
      </c>
      <c r="K318" s="224">
        <v>0</v>
      </c>
      <c r="L318" s="224">
        <v>70</v>
      </c>
      <c r="M318" s="140" t="s">
        <v>141</v>
      </c>
      <c r="N318" s="140" t="s">
        <v>141</v>
      </c>
    </row>
    <row r="319" spans="1:14" ht="16.5" thickBot="1">
      <c r="A319" s="120">
        <v>316</v>
      </c>
      <c r="B319" s="214">
        <v>316</v>
      </c>
      <c r="C319" s="220">
        <v>255</v>
      </c>
      <c r="D319" s="221">
        <v>226</v>
      </c>
      <c r="E319" s="248" t="s">
        <v>462</v>
      </c>
      <c r="F319" s="222">
        <v>0</v>
      </c>
      <c r="G319" s="223">
        <v>0</v>
      </c>
      <c r="H319" s="223">
        <v>0</v>
      </c>
      <c r="I319" s="224">
        <v>0</v>
      </c>
      <c r="J319" s="224">
        <v>0</v>
      </c>
      <c r="K319" s="224">
        <v>0</v>
      </c>
      <c r="L319" s="224">
        <v>105</v>
      </c>
      <c r="M319" s="140" t="s">
        <v>141</v>
      </c>
      <c r="N319" s="140" t="s">
        <v>141</v>
      </c>
    </row>
    <row r="320" spans="1:14" ht="16.5" thickBot="1">
      <c r="A320" s="120">
        <v>317</v>
      </c>
      <c r="B320" s="214">
        <v>317</v>
      </c>
      <c r="C320" s="220">
        <v>255</v>
      </c>
      <c r="D320" s="221">
        <v>304</v>
      </c>
      <c r="E320" s="248" t="s">
        <v>342</v>
      </c>
      <c r="F320" s="222">
        <v>0</v>
      </c>
      <c r="G320" s="223">
        <v>0</v>
      </c>
      <c r="H320" s="223">
        <v>0</v>
      </c>
      <c r="I320" s="224">
        <v>0</v>
      </c>
      <c r="J320" s="224">
        <v>0</v>
      </c>
      <c r="K320" s="224">
        <v>0</v>
      </c>
      <c r="L320" s="224">
        <v>0</v>
      </c>
      <c r="M320" s="140" t="s">
        <v>141</v>
      </c>
      <c r="N320" s="140" t="s">
        <v>141</v>
      </c>
    </row>
    <row r="321" spans="1:14" ht="16.5" thickBot="1">
      <c r="A321" s="120">
        <v>318</v>
      </c>
      <c r="B321" s="214">
        <v>318</v>
      </c>
      <c r="C321" s="220">
        <v>255</v>
      </c>
      <c r="D321" s="221">
        <v>287</v>
      </c>
      <c r="E321" s="248" t="s">
        <v>475</v>
      </c>
      <c r="F321" s="222">
        <v>0</v>
      </c>
      <c r="G321" s="223">
        <v>0</v>
      </c>
      <c r="H321" s="223">
        <v>0</v>
      </c>
      <c r="I321" s="224">
        <v>0</v>
      </c>
      <c r="J321" s="224">
        <v>0</v>
      </c>
      <c r="K321" s="224">
        <v>0</v>
      </c>
      <c r="L321" s="224">
        <v>27</v>
      </c>
      <c r="M321" s="140" t="s">
        <v>141</v>
      </c>
      <c r="N321" s="140" t="s">
        <v>141</v>
      </c>
    </row>
    <row r="322" spans="1:14" ht="16.5" thickBot="1">
      <c r="A322" s="120">
        <v>319</v>
      </c>
      <c r="B322" s="214">
        <v>319</v>
      </c>
      <c r="C322" s="220">
        <v>255</v>
      </c>
      <c r="D322" s="221">
        <v>233</v>
      </c>
      <c r="E322" s="248" t="s">
        <v>443</v>
      </c>
      <c r="F322" s="222">
        <v>0</v>
      </c>
      <c r="G322" s="223">
        <v>0</v>
      </c>
      <c r="H322" s="223">
        <v>0</v>
      </c>
      <c r="I322" s="224">
        <v>0</v>
      </c>
      <c r="J322" s="224">
        <v>0</v>
      </c>
      <c r="K322" s="224">
        <v>0</v>
      </c>
      <c r="L322" s="224">
        <v>98</v>
      </c>
      <c r="M322" s="140" t="s">
        <v>141</v>
      </c>
      <c r="N322" s="140" t="s">
        <v>141</v>
      </c>
    </row>
    <row r="323" spans="1:14" ht="16.5" thickBot="1">
      <c r="A323" s="120">
        <v>320</v>
      </c>
      <c r="B323" s="214">
        <v>320</v>
      </c>
      <c r="C323" s="220">
        <v>255</v>
      </c>
      <c r="D323" s="221">
        <v>304</v>
      </c>
      <c r="E323" s="248" t="s">
        <v>313</v>
      </c>
      <c r="F323" s="222">
        <v>0</v>
      </c>
      <c r="G323" s="223">
        <v>0</v>
      </c>
      <c r="H323" s="223">
        <v>0</v>
      </c>
      <c r="I323" s="224">
        <v>0</v>
      </c>
      <c r="J323" s="224">
        <v>0</v>
      </c>
      <c r="K323" s="224">
        <v>0</v>
      </c>
      <c r="L323" s="224">
        <v>0</v>
      </c>
      <c r="M323" s="140" t="s">
        <v>141</v>
      </c>
      <c r="N323" s="140" t="s">
        <v>141</v>
      </c>
    </row>
    <row r="324" spans="1:14" ht="16.5" thickBot="1">
      <c r="A324" s="120">
        <v>321</v>
      </c>
      <c r="B324" s="214">
        <v>321</v>
      </c>
      <c r="C324" s="220">
        <v>255</v>
      </c>
      <c r="D324" s="221">
        <v>293</v>
      </c>
      <c r="E324" s="248" t="s">
        <v>441</v>
      </c>
      <c r="F324" s="222">
        <v>0</v>
      </c>
      <c r="G324" s="223">
        <v>0</v>
      </c>
      <c r="H324" s="223">
        <v>0</v>
      </c>
      <c r="I324" s="224">
        <v>0</v>
      </c>
      <c r="J324" s="224">
        <v>0</v>
      </c>
      <c r="K324" s="224">
        <v>0</v>
      </c>
      <c r="L324" s="224">
        <v>18</v>
      </c>
      <c r="M324" s="140" t="s">
        <v>141</v>
      </c>
      <c r="N324" s="140" t="s">
        <v>141</v>
      </c>
    </row>
    <row r="325" spans="1:14" ht="16.5" thickBot="1">
      <c r="A325" s="120">
        <v>322</v>
      </c>
      <c r="B325" s="214">
        <v>322</v>
      </c>
      <c r="C325" s="220">
        <v>255</v>
      </c>
      <c r="D325" s="221">
        <v>282</v>
      </c>
      <c r="E325" s="248" t="s">
        <v>307</v>
      </c>
      <c r="F325" s="222">
        <v>0</v>
      </c>
      <c r="G325" s="223">
        <v>0</v>
      </c>
      <c r="H325" s="223">
        <v>0</v>
      </c>
      <c r="I325" s="224">
        <v>0</v>
      </c>
      <c r="J325" s="224">
        <v>0</v>
      </c>
      <c r="K325" s="224">
        <v>0</v>
      </c>
      <c r="L325" s="224">
        <v>41</v>
      </c>
      <c r="M325" s="140" t="s">
        <v>141</v>
      </c>
      <c r="N325" s="140" t="s">
        <v>141</v>
      </c>
    </row>
    <row r="326" spans="1:14" ht="16.5" thickBot="1">
      <c r="A326" s="120">
        <v>323</v>
      </c>
      <c r="B326" s="214">
        <v>323</v>
      </c>
      <c r="C326" s="220">
        <v>255</v>
      </c>
      <c r="D326" s="221">
        <v>304</v>
      </c>
      <c r="E326" s="248" t="s">
        <v>298</v>
      </c>
      <c r="F326" s="222">
        <v>0</v>
      </c>
      <c r="G326" s="223">
        <v>0</v>
      </c>
      <c r="H326" s="223">
        <v>0</v>
      </c>
      <c r="I326" s="224">
        <v>0</v>
      </c>
      <c r="J326" s="224">
        <v>0</v>
      </c>
      <c r="K326" s="224">
        <v>0</v>
      </c>
      <c r="L326" s="224">
        <v>0</v>
      </c>
      <c r="M326" s="140" t="s">
        <v>141</v>
      </c>
      <c r="N326" s="140" t="s">
        <v>141</v>
      </c>
    </row>
    <row r="327" spans="1:14" ht="16.5" thickBot="1">
      <c r="A327" s="120">
        <v>324</v>
      </c>
      <c r="B327" s="214">
        <v>324</v>
      </c>
      <c r="C327" s="220">
        <v>255</v>
      </c>
      <c r="D327" s="221">
        <v>304</v>
      </c>
      <c r="E327" s="248" t="s">
        <v>262</v>
      </c>
      <c r="F327" s="222">
        <v>0</v>
      </c>
      <c r="G327" s="223">
        <v>0</v>
      </c>
      <c r="H327" s="223">
        <v>0</v>
      </c>
      <c r="I327" s="224">
        <v>0</v>
      </c>
      <c r="J327" s="224">
        <v>0</v>
      </c>
      <c r="K327" s="224">
        <v>0</v>
      </c>
      <c r="L327" s="224">
        <v>0</v>
      </c>
      <c r="M327" s="140" t="s">
        <v>141</v>
      </c>
      <c r="N327" s="140" t="s">
        <v>141</v>
      </c>
    </row>
    <row r="328" spans="1:14" ht="16.5" thickBot="1">
      <c r="A328" s="120">
        <v>325</v>
      </c>
      <c r="B328" s="214">
        <v>325</v>
      </c>
      <c r="C328" s="220">
        <v>255</v>
      </c>
      <c r="D328" s="221">
        <v>284</v>
      </c>
      <c r="E328" s="248" t="s">
        <v>166</v>
      </c>
      <c r="F328" s="222">
        <v>0</v>
      </c>
      <c r="G328" s="223">
        <v>0</v>
      </c>
      <c r="H328" s="223">
        <v>0</v>
      </c>
      <c r="I328" s="224">
        <v>0</v>
      </c>
      <c r="J328" s="224">
        <v>0</v>
      </c>
      <c r="K328" s="224">
        <v>0</v>
      </c>
      <c r="L328" s="224">
        <v>35</v>
      </c>
      <c r="M328" s="140" t="s">
        <v>141</v>
      </c>
      <c r="N328" s="140" t="s">
        <v>141</v>
      </c>
    </row>
    <row r="329" spans="1:14" ht="16.5" thickBot="1">
      <c r="A329" s="120">
        <v>326</v>
      </c>
      <c r="B329" s="214">
        <v>326</v>
      </c>
      <c r="C329" s="220">
        <v>255</v>
      </c>
      <c r="D329" s="221">
        <v>159</v>
      </c>
      <c r="E329" s="248" t="s">
        <v>338</v>
      </c>
      <c r="F329" s="222">
        <v>0</v>
      </c>
      <c r="G329" s="223">
        <v>0</v>
      </c>
      <c r="H329" s="223">
        <v>0</v>
      </c>
      <c r="I329" s="224">
        <v>0</v>
      </c>
      <c r="J329" s="224">
        <v>0</v>
      </c>
      <c r="K329" s="224">
        <v>0</v>
      </c>
      <c r="L329" s="224">
        <v>197</v>
      </c>
      <c r="M329" s="140" t="s">
        <v>141</v>
      </c>
      <c r="N329" s="140" t="s">
        <v>141</v>
      </c>
    </row>
    <row r="330" spans="1:14" ht="16.5" thickBot="1">
      <c r="A330" s="120">
        <v>327</v>
      </c>
      <c r="B330" s="214">
        <v>327</v>
      </c>
      <c r="C330" s="220">
        <v>255</v>
      </c>
      <c r="D330" s="221">
        <v>304</v>
      </c>
      <c r="E330" s="248" t="s">
        <v>265</v>
      </c>
      <c r="F330" s="222">
        <v>0</v>
      </c>
      <c r="G330" s="223">
        <v>0</v>
      </c>
      <c r="H330" s="223">
        <v>0</v>
      </c>
      <c r="I330" s="224">
        <v>0</v>
      </c>
      <c r="J330" s="224">
        <v>0</v>
      </c>
      <c r="K330" s="224">
        <v>0</v>
      </c>
      <c r="L330" s="224">
        <v>0</v>
      </c>
      <c r="M330" s="140" t="s">
        <v>141</v>
      </c>
      <c r="N330" s="140" t="s">
        <v>141</v>
      </c>
    </row>
    <row r="331" spans="1:14" ht="16.5" thickBot="1">
      <c r="A331" s="120">
        <v>328</v>
      </c>
      <c r="B331" s="214">
        <v>328</v>
      </c>
      <c r="C331" s="220">
        <v>255</v>
      </c>
      <c r="D331" s="221">
        <v>304</v>
      </c>
      <c r="E331" s="248" t="s">
        <v>221</v>
      </c>
      <c r="F331" s="222">
        <v>0</v>
      </c>
      <c r="G331" s="223">
        <v>0</v>
      </c>
      <c r="H331" s="223">
        <v>0</v>
      </c>
      <c r="I331" s="224">
        <v>0</v>
      </c>
      <c r="J331" s="224">
        <v>0</v>
      </c>
      <c r="K331" s="224">
        <v>0</v>
      </c>
      <c r="L331" s="224">
        <v>0</v>
      </c>
      <c r="M331" s="140" t="s">
        <v>141</v>
      </c>
      <c r="N331" s="140" t="s">
        <v>141</v>
      </c>
    </row>
    <row r="332" spans="1:14" ht="16.5" thickBot="1">
      <c r="A332" s="120">
        <v>329</v>
      </c>
      <c r="B332" s="214">
        <v>329</v>
      </c>
      <c r="C332" s="220">
        <v>255</v>
      </c>
      <c r="D332" s="221">
        <v>294</v>
      </c>
      <c r="E332" s="248" t="s">
        <v>279</v>
      </c>
      <c r="F332" s="222">
        <v>0</v>
      </c>
      <c r="G332" s="223">
        <v>0</v>
      </c>
      <c r="H332" s="223">
        <v>0</v>
      </c>
      <c r="I332" s="224">
        <v>0</v>
      </c>
      <c r="J332" s="224">
        <v>0</v>
      </c>
      <c r="K332" s="224">
        <v>0</v>
      </c>
      <c r="L332" s="224">
        <v>13</v>
      </c>
      <c r="M332" s="140" t="s">
        <v>141</v>
      </c>
      <c r="N332" s="140" t="s">
        <v>141</v>
      </c>
    </row>
    <row r="333" spans="1:14" ht="16.5" thickBot="1">
      <c r="A333" s="120">
        <v>330</v>
      </c>
      <c r="B333" s="214">
        <v>330</v>
      </c>
      <c r="C333" s="220">
        <v>255</v>
      </c>
      <c r="D333" s="221">
        <v>295</v>
      </c>
      <c r="E333" s="248" t="s">
        <v>487</v>
      </c>
      <c r="F333" s="222">
        <v>0</v>
      </c>
      <c r="G333" s="223">
        <v>0</v>
      </c>
      <c r="H333" s="223">
        <v>0</v>
      </c>
      <c r="I333" s="224">
        <v>0</v>
      </c>
      <c r="J333" s="224">
        <v>0</v>
      </c>
      <c r="K333" s="224">
        <v>0</v>
      </c>
      <c r="L333" s="224">
        <v>11</v>
      </c>
      <c r="M333" s="140" t="s">
        <v>141</v>
      </c>
      <c r="N333" s="140" t="s">
        <v>141</v>
      </c>
    </row>
    <row r="334" spans="1:14" ht="16.5" thickBot="1">
      <c r="A334" s="120">
        <v>331</v>
      </c>
      <c r="B334" s="214">
        <v>331</v>
      </c>
      <c r="C334" s="220">
        <v>255</v>
      </c>
      <c r="D334" s="221">
        <v>304</v>
      </c>
      <c r="E334" s="248" t="s">
        <v>383</v>
      </c>
      <c r="F334" s="222">
        <v>0</v>
      </c>
      <c r="G334" s="223">
        <v>0</v>
      </c>
      <c r="H334" s="223">
        <v>0</v>
      </c>
      <c r="I334" s="224">
        <v>0</v>
      </c>
      <c r="J334" s="224">
        <v>0</v>
      </c>
      <c r="K334" s="224">
        <v>0</v>
      </c>
      <c r="L334" s="224">
        <v>0</v>
      </c>
      <c r="M334" s="140" t="s">
        <v>141</v>
      </c>
      <c r="N334" s="140" t="s">
        <v>141</v>
      </c>
    </row>
    <row r="335" spans="1:14" ht="16.5" thickBot="1">
      <c r="A335" s="120">
        <v>332</v>
      </c>
      <c r="B335" s="214">
        <v>332</v>
      </c>
      <c r="C335" s="220">
        <v>255</v>
      </c>
      <c r="D335" s="221">
        <v>205</v>
      </c>
      <c r="E335" s="248" t="s">
        <v>472</v>
      </c>
      <c r="F335" s="222">
        <v>0</v>
      </c>
      <c r="G335" s="223">
        <v>0</v>
      </c>
      <c r="H335" s="223">
        <v>0</v>
      </c>
      <c r="I335" s="224">
        <v>0</v>
      </c>
      <c r="J335" s="224">
        <v>0</v>
      </c>
      <c r="K335" s="224">
        <v>0</v>
      </c>
      <c r="L335" s="224">
        <v>128</v>
      </c>
      <c r="M335" s="140" t="s">
        <v>141</v>
      </c>
      <c r="N335" s="140" t="s">
        <v>141</v>
      </c>
    </row>
    <row r="336" spans="1:14" ht="16.5" thickBot="1">
      <c r="A336" s="120">
        <v>333</v>
      </c>
      <c r="B336" s="214">
        <v>333</v>
      </c>
      <c r="C336" s="220">
        <v>255</v>
      </c>
      <c r="D336" s="221">
        <v>271</v>
      </c>
      <c r="E336" s="248" t="s">
        <v>469</v>
      </c>
      <c r="F336" s="222">
        <v>0</v>
      </c>
      <c r="G336" s="223">
        <v>0</v>
      </c>
      <c r="H336" s="223">
        <v>0</v>
      </c>
      <c r="I336" s="224">
        <v>0</v>
      </c>
      <c r="J336" s="224">
        <v>0</v>
      </c>
      <c r="K336" s="224">
        <v>0</v>
      </c>
      <c r="L336" s="224">
        <v>57</v>
      </c>
      <c r="M336" s="140" t="s">
        <v>141</v>
      </c>
      <c r="N336" s="140" t="s">
        <v>141</v>
      </c>
    </row>
    <row r="337" spans="1:14" ht="16.5" thickBot="1">
      <c r="A337" s="120">
        <v>334</v>
      </c>
      <c r="B337" s="214">
        <v>334</v>
      </c>
      <c r="C337" s="220">
        <v>255</v>
      </c>
      <c r="D337" s="221">
        <v>280</v>
      </c>
      <c r="E337" s="248" t="s">
        <v>367</v>
      </c>
      <c r="F337" s="222">
        <v>0</v>
      </c>
      <c r="G337" s="223">
        <v>0</v>
      </c>
      <c r="H337" s="223">
        <v>0</v>
      </c>
      <c r="I337" s="224">
        <v>0</v>
      </c>
      <c r="J337" s="224">
        <v>0</v>
      </c>
      <c r="K337" s="224">
        <v>0</v>
      </c>
      <c r="L337" s="224">
        <v>42</v>
      </c>
      <c r="M337" s="140" t="s">
        <v>141</v>
      </c>
      <c r="N337" s="140" t="s">
        <v>141</v>
      </c>
    </row>
    <row r="338" spans="1:14" ht="16.5" thickBot="1">
      <c r="A338" s="120">
        <v>335</v>
      </c>
      <c r="B338" s="214">
        <v>335</v>
      </c>
      <c r="C338" s="220">
        <v>255</v>
      </c>
      <c r="D338" s="221">
        <v>295</v>
      </c>
      <c r="E338" s="248" t="s">
        <v>425</v>
      </c>
      <c r="F338" s="222">
        <v>0</v>
      </c>
      <c r="G338" s="223">
        <v>0</v>
      </c>
      <c r="H338" s="223">
        <v>0</v>
      </c>
      <c r="I338" s="224">
        <v>0</v>
      </c>
      <c r="J338" s="224">
        <v>0</v>
      </c>
      <c r="K338" s="224">
        <v>0</v>
      </c>
      <c r="L338" s="224">
        <v>11</v>
      </c>
      <c r="M338" s="140" t="s">
        <v>141</v>
      </c>
      <c r="N338" s="140" t="s">
        <v>141</v>
      </c>
    </row>
    <row r="339" spans="1:14" ht="16.5" thickBot="1">
      <c r="A339" s="120">
        <v>336</v>
      </c>
      <c r="B339" s="214">
        <v>336</v>
      </c>
      <c r="C339" s="220">
        <v>255</v>
      </c>
      <c r="D339" s="221">
        <v>213</v>
      </c>
      <c r="E339" s="248" t="s">
        <v>326</v>
      </c>
      <c r="F339" s="222">
        <v>0</v>
      </c>
      <c r="G339" s="223">
        <v>0</v>
      </c>
      <c r="H339" s="223">
        <v>0</v>
      </c>
      <c r="I339" s="224">
        <v>0</v>
      </c>
      <c r="J339" s="224">
        <v>0</v>
      </c>
      <c r="K339" s="224">
        <v>0</v>
      </c>
      <c r="L339" s="224">
        <v>120</v>
      </c>
      <c r="M339" s="140" t="s">
        <v>141</v>
      </c>
      <c r="N339" s="140" t="s">
        <v>141</v>
      </c>
    </row>
    <row r="340" spans="1:14" ht="16.5" thickBot="1">
      <c r="A340" s="120">
        <v>337</v>
      </c>
      <c r="B340" s="214">
        <v>337</v>
      </c>
      <c r="C340" s="220">
        <v>255</v>
      </c>
      <c r="D340" s="221">
        <v>304</v>
      </c>
      <c r="E340" s="248" t="s">
        <v>168</v>
      </c>
      <c r="F340" s="222">
        <v>0</v>
      </c>
      <c r="G340" s="223">
        <v>0</v>
      </c>
      <c r="H340" s="223">
        <v>0</v>
      </c>
      <c r="I340" s="224">
        <v>0</v>
      </c>
      <c r="J340" s="224">
        <v>0</v>
      </c>
      <c r="K340" s="224">
        <v>0</v>
      </c>
      <c r="L340" s="224">
        <v>0</v>
      </c>
      <c r="M340" s="140" t="s">
        <v>141</v>
      </c>
      <c r="N340" s="140" t="s">
        <v>141</v>
      </c>
    </row>
    <row r="341" spans="1:14" ht="16.5" thickBot="1">
      <c r="A341" s="120">
        <v>338</v>
      </c>
      <c r="B341" s="214">
        <v>338</v>
      </c>
      <c r="C341" s="220">
        <v>255</v>
      </c>
      <c r="D341" s="221">
        <v>190</v>
      </c>
      <c r="E341" s="248" t="s">
        <v>453</v>
      </c>
      <c r="F341" s="222">
        <v>0</v>
      </c>
      <c r="G341" s="223">
        <v>0</v>
      </c>
      <c r="H341" s="223">
        <v>0</v>
      </c>
      <c r="I341" s="224">
        <v>0</v>
      </c>
      <c r="J341" s="224">
        <v>0</v>
      </c>
      <c r="K341" s="224">
        <v>0</v>
      </c>
      <c r="L341" s="224">
        <v>149</v>
      </c>
      <c r="M341" s="140" t="s">
        <v>141</v>
      </c>
      <c r="N341" s="140" t="s">
        <v>141</v>
      </c>
    </row>
    <row r="342" spans="1:14" ht="16.5" thickBot="1">
      <c r="A342" s="120">
        <v>339</v>
      </c>
      <c r="B342" s="214">
        <v>339</v>
      </c>
      <c r="C342" s="220">
        <v>255</v>
      </c>
      <c r="D342" s="221">
        <v>304</v>
      </c>
      <c r="E342" s="248" t="s">
        <v>494</v>
      </c>
      <c r="F342" s="222">
        <v>0</v>
      </c>
      <c r="G342" s="223">
        <v>0</v>
      </c>
      <c r="H342" s="223">
        <v>0</v>
      </c>
      <c r="I342" s="224">
        <v>0</v>
      </c>
      <c r="J342" s="224">
        <v>0</v>
      </c>
      <c r="K342" s="224">
        <v>0</v>
      </c>
      <c r="L342" s="224">
        <v>0</v>
      </c>
      <c r="M342" s="140" t="s">
        <v>141</v>
      </c>
      <c r="N342" s="140" t="s">
        <v>141</v>
      </c>
    </row>
    <row r="343" spans="1:14" ht="16.5" thickBot="1">
      <c r="A343" s="120">
        <v>340</v>
      </c>
      <c r="B343" s="214">
        <v>340</v>
      </c>
      <c r="C343" s="220">
        <v>255</v>
      </c>
      <c r="D343" s="221">
        <v>304</v>
      </c>
      <c r="E343" s="248" t="s">
        <v>451</v>
      </c>
      <c r="F343" s="222">
        <v>0</v>
      </c>
      <c r="G343" s="223">
        <v>0</v>
      </c>
      <c r="H343" s="223">
        <v>0</v>
      </c>
      <c r="I343" s="224">
        <v>0</v>
      </c>
      <c r="J343" s="224">
        <v>0</v>
      </c>
      <c r="K343" s="224">
        <v>0</v>
      </c>
      <c r="L343" s="224">
        <v>0</v>
      </c>
      <c r="M343" s="140" t="s">
        <v>141</v>
      </c>
      <c r="N343" s="140" t="s">
        <v>141</v>
      </c>
    </row>
    <row r="344" spans="1:14" ht="16.5" thickBot="1">
      <c r="A344" s="120">
        <v>341</v>
      </c>
      <c r="B344" s="214">
        <v>341</v>
      </c>
      <c r="C344" s="220">
        <v>255</v>
      </c>
      <c r="D344" s="221">
        <v>304</v>
      </c>
      <c r="E344" s="248" t="s">
        <v>314</v>
      </c>
      <c r="F344" s="222">
        <v>0</v>
      </c>
      <c r="G344" s="223">
        <v>0</v>
      </c>
      <c r="H344" s="223">
        <v>0</v>
      </c>
      <c r="I344" s="224">
        <v>0</v>
      </c>
      <c r="J344" s="224">
        <v>0</v>
      </c>
      <c r="K344" s="224">
        <v>0</v>
      </c>
      <c r="L344" s="224">
        <v>0</v>
      </c>
      <c r="M344" s="140" t="s">
        <v>141</v>
      </c>
      <c r="N344" s="140" t="s">
        <v>141</v>
      </c>
    </row>
    <row r="345" spans="1:14" ht="16.5" thickBot="1">
      <c r="A345" s="120">
        <v>342</v>
      </c>
      <c r="B345" s="214">
        <v>342</v>
      </c>
      <c r="C345" s="220">
        <v>255</v>
      </c>
      <c r="D345" s="221">
        <v>229</v>
      </c>
      <c r="E345" s="248" t="s">
        <v>360</v>
      </c>
      <c r="F345" s="222">
        <v>0</v>
      </c>
      <c r="G345" s="223">
        <v>0</v>
      </c>
      <c r="H345" s="223">
        <v>0</v>
      </c>
      <c r="I345" s="224">
        <v>0</v>
      </c>
      <c r="J345" s="224">
        <v>0</v>
      </c>
      <c r="K345" s="224">
        <v>0</v>
      </c>
      <c r="L345" s="224">
        <v>100</v>
      </c>
      <c r="M345" s="140" t="s">
        <v>141</v>
      </c>
      <c r="N345" s="140" t="s">
        <v>141</v>
      </c>
    </row>
    <row r="346" spans="1:14" ht="16.5" thickBot="1">
      <c r="A346" s="120">
        <v>343</v>
      </c>
      <c r="B346" s="214">
        <v>343</v>
      </c>
      <c r="C346" s="220">
        <v>255</v>
      </c>
      <c r="D346" s="221">
        <v>251</v>
      </c>
      <c r="E346" s="248" t="s">
        <v>363</v>
      </c>
      <c r="F346" s="222">
        <v>0</v>
      </c>
      <c r="G346" s="223">
        <v>0</v>
      </c>
      <c r="H346" s="223">
        <v>0</v>
      </c>
      <c r="I346" s="224">
        <v>0</v>
      </c>
      <c r="J346" s="224">
        <v>0</v>
      </c>
      <c r="K346" s="224">
        <v>0</v>
      </c>
      <c r="L346" s="224">
        <v>73</v>
      </c>
      <c r="M346" s="140" t="s">
        <v>141</v>
      </c>
      <c r="N346" s="140" t="s">
        <v>141</v>
      </c>
    </row>
    <row r="347" spans="1:14" ht="16.5" thickBot="1">
      <c r="A347" s="120">
        <v>344</v>
      </c>
      <c r="B347" s="214">
        <v>344</v>
      </c>
      <c r="C347" s="220">
        <v>255</v>
      </c>
      <c r="D347" s="221">
        <v>288</v>
      </c>
      <c r="E347" s="248" t="s">
        <v>300</v>
      </c>
      <c r="F347" s="222">
        <v>0</v>
      </c>
      <c r="G347" s="223">
        <v>0</v>
      </c>
      <c r="H347" s="223">
        <v>0</v>
      </c>
      <c r="I347" s="224">
        <v>0</v>
      </c>
      <c r="J347" s="224">
        <v>0</v>
      </c>
      <c r="K347" s="224">
        <v>0</v>
      </c>
      <c r="L347" s="224">
        <v>21</v>
      </c>
      <c r="M347" s="140" t="s">
        <v>141</v>
      </c>
      <c r="N347" s="140" t="s">
        <v>141</v>
      </c>
    </row>
    <row r="348" spans="1:14" ht="16.5" thickBot="1">
      <c r="A348" s="120">
        <v>345</v>
      </c>
      <c r="B348" s="214">
        <v>345</v>
      </c>
      <c r="C348" s="220">
        <v>255</v>
      </c>
      <c r="D348" s="221">
        <v>304</v>
      </c>
      <c r="E348" s="248" t="s">
        <v>325</v>
      </c>
      <c r="F348" s="222">
        <v>0</v>
      </c>
      <c r="G348" s="223">
        <v>0</v>
      </c>
      <c r="H348" s="223">
        <v>0</v>
      </c>
      <c r="I348" s="224">
        <v>0</v>
      </c>
      <c r="J348" s="224">
        <v>0</v>
      </c>
      <c r="K348" s="224">
        <v>0</v>
      </c>
      <c r="L348" s="224">
        <v>0</v>
      </c>
      <c r="M348" s="140" t="s">
        <v>141</v>
      </c>
      <c r="N348" s="140" t="s">
        <v>141</v>
      </c>
    </row>
    <row r="349" spans="1:14" ht="16.5" thickBot="1">
      <c r="A349" s="120">
        <v>346</v>
      </c>
      <c r="B349" s="214">
        <v>346</v>
      </c>
      <c r="C349" s="220">
        <v>255</v>
      </c>
      <c r="D349" s="221">
        <v>288</v>
      </c>
      <c r="E349" s="248" t="s">
        <v>209</v>
      </c>
      <c r="F349" s="222">
        <v>0</v>
      </c>
      <c r="G349" s="223">
        <v>0</v>
      </c>
      <c r="H349" s="223">
        <v>0</v>
      </c>
      <c r="I349" s="224">
        <v>0</v>
      </c>
      <c r="J349" s="224">
        <v>0</v>
      </c>
      <c r="K349" s="224">
        <v>0</v>
      </c>
      <c r="L349" s="224">
        <v>21</v>
      </c>
      <c r="M349" s="140" t="s">
        <v>141</v>
      </c>
      <c r="N349" s="140" t="s">
        <v>141</v>
      </c>
    </row>
    <row r="350" spans="1:14" ht="16.5" thickBot="1">
      <c r="A350" s="120">
        <v>347</v>
      </c>
      <c r="B350" s="214">
        <v>347</v>
      </c>
      <c r="C350" s="220">
        <v>255</v>
      </c>
      <c r="D350" s="221">
        <v>304</v>
      </c>
      <c r="E350" s="248" t="s">
        <v>181</v>
      </c>
      <c r="F350" s="222">
        <v>0</v>
      </c>
      <c r="G350" s="223">
        <v>0</v>
      </c>
      <c r="H350" s="223">
        <v>0</v>
      </c>
      <c r="I350" s="224">
        <v>0</v>
      </c>
      <c r="J350" s="224">
        <v>0</v>
      </c>
      <c r="K350" s="224">
        <v>0</v>
      </c>
      <c r="L350" s="224">
        <v>0</v>
      </c>
      <c r="M350" s="140" t="s">
        <v>141</v>
      </c>
      <c r="N350" s="140" t="s">
        <v>141</v>
      </c>
    </row>
    <row r="351" spans="1:14" s="118" customFormat="1" ht="16.5" thickBot="1">
      <c r="A351" s="120">
        <v>348</v>
      </c>
      <c r="B351" s="214">
        <v>348</v>
      </c>
      <c r="C351" s="220">
        <v>255</v>
      </c>
      <c r="D351" s="221">
        <v>295</v>
      </c>
      <c r="E351" s="248" t="s">
        <v>162</v>
      </c>
      <c r="F351" s="222">
        <v>0</v>
      </c>
      <c r="G351" s="223">
        <v>0</v>
      </c>
      <c r="H351" s="223">
        <v>0</v>
      </c>
      <c r="I351" s="224">
        <v>0</v>
      </c>
      <c r="J351" s="224">
        <v>0</v>
      </c>
      <c r="K351" s="224">
        <v>0</v>
      </c>
      <c r="L351" s="224">
        <v>11</v>
      </c>
      <c r="M351" s="140" t="s">
        <v>141</v>
      </c>
      <c r="N351" s="140" t="s">
        <v>141</v>
      </c>
    </row>
  </sheetData>
  <autoFilter ref="C3:N3">
    <sortState ref="C4:N351">
      <sortCondition descending="1" ref="K3"/>
    </sortState>
  </autoFilter>
  <mergeCells count="1">
    <mergeCell ref="C1:E1"/>
  </mergeCells>
  <conditionalFormatting sqref="G1">
    <cfRule type="expression" dxfId="31" priority="7" stopIfTrue="1">
      <formula xml:space="preserve"> IF(G1&gt;I1,1,0)</formula>
    </cfRule>
  </conditionalFormatting>
  <conditionalFormatting sqref="G4:G350">
    <cfRule type="cellIs" dxfId="30" priority="4" stopIfTrue="1" operator="equal">
      <formula>MAX(G4:I4)</formula>
    </cfRule>
  </conditionalFormatting>
  <conditionalFormatting sqref="H4:H350">
    <cfRule type="cellIs" dxfId="29" priority="5" stopIfTrue="1" operator="equal">
      <formula>MAX(G4:I4)</formula>
    </cfRule>
  </conditionalFormatting>
  <conditionalFormatting sqref="I4:I350">
    <cfRule type="cellIs" dxfId="28" priority="6" stopIfTrue="1" operator="equal">
      <formula>MAX(G4:I4)</formula>
    </cfRule>
  </conditionalFormatting>
  <conditionalFormatting sqref="G351">
    <cfRule type="cellIs" dxfId="27" priority="3" stopIfTrue="1" operator="equal">
      <formula>MAX(G351:I351)</formula>
    </cfRule>
  </conditionalFormatting>
  <conditionalFormatting sqref="H351">
    <cfRule type="cellIs" dxfId="26" priority="2" stopIfTrue="1" operator="equal">
      <formula>MAX(G351:I351)</formula>
    </cfRule>
  </conditionalFormatting>
  <conditionalFormatting sqref="I351">
    <cfRule type="cellIs" dxfId="25" priority="1" stopIfTrue="1" operator="equal">
      <formula>MAX(G351:I351)</formula>
    </cfRule>
  </conditionalFormatting>
  <pageMargins left="0.75" right="0.75" top="1" bottom="1" header="0.5" footer="0.5"/>
  <pageSetup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>
    <pageSetUpPr fitToPage="1"/>
  </sheetPr>
  <dimension ref="A1:V454"/>
  <sheetViews>
    <sheetView zoomScale="145" zoomScaleNormal="145" zoomScalePageLayoutView="200" workbookViewId="0">
      <pane xSplit="4" ySplit="3" topLeftCell="N25" activePane="bottomRight" state="frozen"/>
      <selection activeCell="B2" sqref="B1:B1048576"/>
      <selection pane="topRight" activeCell="B2" sqref="B1:B1048576"/>
      <selection pane="bottomLeft" activeCell="B2" sqref="B1:B1048576"/>
      <selection pane="bottomRight" activeCell="D2" sqref="D1:D1048576"/>
    </sheetView>
  </sheetViews>
  <sheetFormatPr defaultRowHeight="12.75"/>
  <cols>
    <col min="1" max="1" width="4.7109375" style="158" customWidth="1"/>
    <col min="2" max="2" width="8.28515625" customWidth="1"/>
    <col min="3" max="3" width="10.5703125" style="7" customWidth="1"/>
    <col min="4" max="4" width="33" style="194" customWidth="1"/>
    <col min="5" max="5" width="7" customWidth="1"/>
    <col min="6" max="6" width="7.28515625" style="8" customWidth="1"/>
    <col min="7" max="7" width="9" style="8" customWidth="1"/>
    <col min="8" max="9" width="7.28515625" style="8" customWidth="1"/>
    <col min="10" max="10" width="6.85546875" style="8" customWidth="1"/>
    <col min="11" max="11" width="6.5703125" style="8" customWidth="1"/>
    <col min="12" max="13" width="7.7109375" style="17" customWidth="1"/>
    <col min="14" max="14" width="8.42578125" style="17" customWidth="1"/>
    <col min="15" max="15" width="8.42578125" style="8" customWidth="1"/>
    <col min="16" max="16" width="8.42578125" style="48" customWidth="1"/>
    <col min="17" max="17" width="9.42578125" style="8" customWidth="1"/>
    <col min="18" max="18" width="9" style="8" customWidth="1"/>
    <col min="19" max="19" width="12.140625" style="8" customWidth="1"/>
    <col min="20" max="20" width="8.7109375" style="29" customWidth="1"/>
    <col min="21" max="21" width="14.140625" style="30" customWidth="1"/>
    <col min="22" max="22" width="10.28515625" customWidth="1"/>
  </cols>
  <sheetData>
    <row r="1" spans="1:22" ht="18">
      <c r="B1" s="258" t="s">
        <v>1</v>
      </c>
      <c r="C1" s="258"/>
      <c r="D1" s="258"/>
      <c r="E1" s="49"/>
      <c r="I1" s="8" t="str">
        <f>Event_Details!$B$2</f>
        <v>Indian Open Memory Championships 2019</v>
      </c>
    </row>
    <row r="2" spans="1:22">
      <c r="I2" s="82" t="str">
        <f>Event_Details!$B$4</f>
        <v>12th - 13th October 2018</v>
      </c>
      <c r="L2" s="8"/>
    </row>
    <row r="3" spans="1:22" s="27" customFormat="1" ht="36" customHeight="1" thickBot="1">
      <c r="A3" s="77" t="s">
        <v>694</v>
      </c>
      <c r="B3" s="9" t="s">
        <v>40</v>
      </c>
      <c r="C3" s="24" t="s">
        <v>41</v>
      </c>
      <c r="D3" s="246" t="s">
        <v>39</v>
      </c>
      <c r="E3" s="25" t="s">
        <v>7</v>
      </c>
      <c r="F3" s="75" t="s">
        <v>43</v>
      </c>
      <c r="G3" s="75" t="s">
        <v>45</v>
      </c>
      <c r="H3" s="75" t="s">
        <v>107</v>
      </c>
      <c r="I3" s="75" t="s">
        <v>47</v>
      </c>
      <c r="J3" s="76" t="s">
        <v>53</v>
      </c>
      <c r="K3" s="76" t="s">
        <v>46</v>
      </c>
      <c r="L3" s="76" t="s">
        <v>106</v>
      </c>
      <c r="M3" s="76" t="s">
        <v>48</v>
      </c>
      <c r="N3" s="26" t="s">
        <v>126</v>
      </c>
      <c r="O3" s="75" t="s">
        <v>54</v>
      </c>
      <c r="P3" s="26" t="s">
        <v>127</v>
      </c>
      <c r="Q3" s="76" t="s">
        <v>55</v>
      </c>
      <c r="R3" s="26" t="s">
        <v>52</v>
      </c>
      <c r="S3" s="26" t="s">
        <v>32</v>
      </c>
      <c r="T3" s="70" t="s">
        <v>148</v>
      </c>
      <c r="U3" s="71" t="s">
        <v>89</v>
      </c>
      <c r="V3" s="77" t="s">
        <v>110</v>
      </c>
    </row>
    <row r="4" spans="1:22" ht="16.5" thickBot="1">
      <c r="A4" s="55">
        <v>1</v>
      </c>
      <c r="B4" s="171">
        <v>1</v>
      </c>
      <c r="C4" s="172">
        <v>5</v>
      </c>
      <c r="D4" s="196" t="s">
        <v>359</v>
      </c>
      <c r="E4" s="52">
        <f>VLOOKUP(D4,Data!$B$5:$H$370,5,FALSE)</f>
        <v>5360</v>
      </c>
      <c r="F4" s="141">
        <v>52</v>
      </c>
      <c r="G4" s="146">
        <v>1</v>
      </c>
      <c r="H4" s="151">
        <v>30</v>
      </c>
      <c r="I4" s="174">
        <v>90</v>
      </c>
      <c r="J4" s="134">
        <v>52</v>
      </c>
      <c r="K4" s="154">
        <v>0</v>
      </c>
      <c r="L4" s="156">
        <v>58.478999999999999</v>
      </c>
      <c r="M4" s="174">
        <v>58.48</v>
      </c>
      <c r="N4" s="174">
        <v>274.04000000000002</v>
      </c>
      <c r="O4" s="230">
        <v>274.041</v>
      </c>
      <c r="P4" s="174">
        <v>378.66</v>
      </c>
      <c r="Q4" s="231">
        <v>379</v>
      </c>
      <c r="R4" s="174">
        <v>379</v>
      </c>
      <c r="S4" s="174">
        <v>3300</v>
      </c>
      <c r="T4" s="204">
        <v>596</v>
      </c>
      <c r="U4" s="31" t="str">
        <f>IF(R4&gt;Data!$M$15,"World Record","-")</f>
        <v>-</v>
      </c>
      <c r="V4" s="31" t="str">
        <f>IF(R4&gt;=Data!$P$14,"GM Norm","-")</f>
        <v>GM Norm</v>
      </c>
    </row>
    <row r="5" spans="1:22" ht="16.5" thickBot="1">
      <c r="A5" s="55">
        <v>2</v>
      </c>
      <c r="B5" s="182">
        <v>2</v>
      </c>
      <c r="C5" s="183">
        <v>8</v>
      </c>
      <c r="D5" s="197" t="s">
        <v>377</v>
      </c>
      <c r="E5" s="52">
        <f>VLOOKUP(D5,Data!$B$5:$H$370,5,FALSE)</f>
        <v>0</v>
      </c>
      <c r="F5" s="141">
        <v>52</v>
      </c>
      <c r="G5" s="146">
        <v>1</v>
      </c>
      <c r="H5" s="153">
        <v>9.8800000000000008</v>
      </c>
      <c r="I5" s="184">
        <v>69.88</v>
      </c>
      <c r="J5" s="135">
        <v>52</v>
      </c>
      <c r="K5" s="155">
        <v>1</v>
      </c>
      <c r="L5" s="157">
        <v>2.2799999999999998</v>
      </c>
      <c r="M5" s="184">
        <v>62.28</v>
      </c>
      <c r="N5" s="184">
        <v>331.31</v>
      </c>
      <c r="O5" s="232">
        <v>331.30799999999999</v>
      </c>
      <c r="P5" s="184">
        <v>361.19</v>
      </c>
      <c r="Q5" s="233">
        <v>361</v>
      </c>
      <c r="R5" s="184">
        <v>361</v>
      </c>
      <c r="S5" s="184">
        <v>2703</v>
      </c>
      <c r="T5" s="205">
        <v>-1300</v>
      </c>
      <c r="U5" s="31" t="str">
        <f>IF(R5&gt;Data!$M$15,"World Record","-")</f>
        <v>-</v>
      </c>
      <c r="V5" s="31" t="str">
        <f>IF(R5&gt;=Data!$P$14,"GM Norm","-")</f>
        <v>-</v>
      </c>
    </row>
    <row r="6" spans="1:22" ht="13.9" customHeight="1" thickBot="1">
      <c r="A6" s="55">
        <v>3</v>
      </c>
      <c r="B6" s="179">
        <v>3</v>
      </c>
      <c r="C6" s="180">
        <v>3</v>
      </c>
      <c r="D6" s="198" t="s">
        <v>384</v>
      </c>
      <c r="E6" s="52">
        <f>VLOOKUP(D6,Data!$B$5:$H$370,5,FALSE)</f>
        <v>1074</v>
      </c>
      <c r="F6" s="141">
        <v>52</v>
      </c>
      <c r="G6" s="146">
        <v>1</v>
      </c>
      <c r="H6" s="153">
        <v>12.631</v>
      </c>
      <c r="I6" s="181">
        <v>72.63</v>
      </c>
      <c r="J6" s="135">
        <v>0</v>
      </c>
      <c r="K6" s="155">
        <v>5</v>
      </c>
      <c r="L6" s="157">
        <v>0</v>
      </c>
      <c r="M6" s="181">
        <v>300</v>
      </c>
      <c r="N6" s="181">
        <v>321.85000000000002</v>
      </c>
      <c r="O6" s="234">
        <v>321.85500000000002</v>
      </c>
      <c r="P6" s="181">
        <v>111.09</v>
      </c>
      <c r="Q6" s="181">
        <v>0</v>
      </c>
      <c r="R6" s="181">
        <v>322</v>
      </c>
      <c r="S6" s="181">
        <v>4003</v>
      </c>
      <c r="T6" s="206">
        <v>-334</v>
      </c>
      <c r="U6" s="31" t="str">
        <f>IF(R6&gt;Data!$M$15,"World Record","-")</f>
        <v>-</v>
      </c>
      <c r="V6" s="31" t="str">
        <f>IF(R6&gt;=Data!$P$14,"GM Norm","-")</f>
        <v>-</v>
      </c>
    </row>
    <row r="7" spans="1:22" ht="16.5" thickBot="1">
      <c r="A7" s="55">
        <v>4</v>
      </c>
      <c r="B7" s="182">
        <v>4</v>
      </c>
      <c r="C7" s="183">
        <v>2</v>
      </c>
      <c r="D7" s="197" t="s">
        <v>336</v>
      </c>
      <c r="E7" s="52">
        <f>VLOOKUP(D7,Data!$B$5:$H$370,5,FALSE)</f>
        <v>5426</v>
      </c>
      <c r="F7" s="141">
        <v>4</v>
      </c>
      <c r="G7" s="146">
        <v>5</v>
      </c>
      <c r="H7" s="151">
        <v>0</v>
      </c>
      <c r="I7" s="184">
        <v>300</v>
      </c>
      <c r="J7" s="134">
        <v>52</v>
      </c>
      <c r="K7" s="154">
        <v>1</v>
      </c>
      <c r="L7" s="156">
        <v>19.93</v>
      </c>
      <c r="M7" s="184">
        <v>79.930000000000007</v>
      </c>
      <c r="N7" s="184">
        <v>111.09</v>
      </c>
      <c r="O7" s="232">
        <v>8.5453799999999998</v>
      </c>
      <c r="P7" s="184">
        <v>299.55</v>
      </c>
      <c r="Q7" s="233">
        <v>300</v>
      </c>
      <c r="R7" s="184">
        <v>300</v>
      </c>
      <c r="S7" s="184">
        <v>4337</v>
      </c>
      <c r="T7" s="205">
        <v>781</v>
      </c>
      <c r="U7" s="31" t="str">
        <f>IF(R7&gt;Data!$M$15,"World Record","-")</f>
        <v>-</v>
      </c>
      <c r="V7" s="31" t="str">
        <f>IF(R7&gt;=Data!$P$14,"GM Norm","-")</f>
        <v>-</v>
      </c>
    </row>
    <row r="8" spans="1:22" ht="16.5" thickBot="1">
      <c r="A8" s="55">
        <v>5</v>
      </c>
      <c r="B8" s="179">
        <v>5</v>
      </c>
      <c r="C8" s="180">
        <v>4</v>
      </c>
      <c r="D8" s="198" t="s">
        <v>358</v>
      </c>
      <c r="E8" s="52">
        <f>VLOOKUP(D8,Data!$B$5:$H$370,5,FALSE)</f>
        <v>2528</v>
      </c>
      <c r="F8" s="141">
        <v>52</v>
      </c>
      <c r="G8" s="146">
        <v>1</v>
      </c>
      <c r="H8" s="153">
        <v>50</v>
      </c>
      <c r="I8" s="181">
        <v>110</v>
      </c>
      <c r="J8" s="135">
        <v>52</v>
      </c>
      <c r="K8" s="155">
        <v>1</v>
      </c>
      <c r="L8" s="157">
        <v>42.33</v>
      </c>
      <c r="M8" s="181">
        <v>102.33</v>
      </c>
      <c r="N8" s="181">
        <v>235.75</v>
      </c>
      <c r="O8" s="235">
        <v>235.75</v>
      </c>
      <c r="P8" s="181">
        <v>248.88</v>
      </c>
      <c r="Q8" s="233">
        <v>249</v>
      </c>
      <c r="R8" s="181">
        <v>249</v>
      </c>
      <c r="S8" s="181">
        <v>3556</v>
      </c>
      <c r="T8" s="206">
        <v>854</v>
      </c>
      <c r="U8" s="31" t="str">
        <f>IF(R8&gt;Data!$M$15,"World Record","-")</f>
        <v>-</v>
      </c>
      <c r="V8" s="31" t="str">
        <f>IF(R8&gt;=Data!$P$14,"GM Norm","-")</f>
        <v>-</v>
      </c>
    </row>
    <row r="9" spans="1:22" ht="16.5" thickBot="1">
      <c r="A9" s="55">
        <v>6</v>
      </c>
      <c r="B9" s="182">
        <v>6</v>
      </c>
      <c r="C9" s="183">
        <v>9</v>
      </c>
      <c r="D9" s="197" t="s">
        <v>368</v>
      </c>
      <c r="E9" s="52">
        <f>VLOOKUP(D9,Data!$B$5:$H$370,5,FALSE)</f>
        <v>4528</v>
      </c>
      <c r="F9" s="141">
        <v>52</v>
      </c>
      <c r="G9" s="146">
        <v>1</v>
      </c>
      <c r="H9" s="153">
        <v>49.22</v>
      </c>
      <c r="I9" s="184">
        <v>109.22</v>
      </c>
      <c r="J9" s="135">
        <v>13</v>
      </c>
      <c r="K9" s="155">
        <v>5</v>
      </c>
      <c r="L9" s="157">
        <v>0</v>
      </c>
      <c r="M9" s="184">
        <v>300</v>
      </c>
      <c r="N9" s="184">
        <v>237.01</v>
      </c>
      <c r="O9" s="234">
        <v>237.012</v>
      </c>
      <c r="P9" s="184">
        <v>111.09</v>
      </c>
      <c r="Q9" s="184">
        <v>28</v>
      </c>
      <c r="R9" s="184">
        <v>237</v>
      </c>
      <c r="S9" s="184">
        <v>2702</v>
      </c>
      <c r="T9" s="205">
        <v>-194</v>
      </c>
      <c r="U9" s="31" t="str">
        <f>IF(R9&gt;Data!$M$15,"World Record","-")</f>
        <v>-</v>
      </c>
      <c r="V9" s="31" t="str">
        <f>IF(R9&gt;=Data!$P$14,"GM Norm","-")</f>
        <v>-</v>
      </c>
    </row>
    <row r="10" spans="1:22" ht="16.5" thickBot="1">
      <c r="A10" s="55">
        <v>7</v>
      </c>
      <c r="B10" s="179">
        <v>7</v>
      </c>
      <c r="C10" s="180">
        <v>6</v>
      </c>
      <c r="D10" s="198" t="s">
        <v>376</v>
      </c>
      <c r="E10" s="52">
        <f>VLOOKUP(D10,Data!$B$5:$H$370,5,FALSE)</f>
        <v>0</v>
      </c>
      <c r="F10" s="141">
        <v>52</v>
      </c>
      <c r="G10" s="146">
        <v>2</v>
      </c>
      <c r="H10" s="153">
        <v>0</v>
      </c>
      <c r="I10" s="181">
        <v>120</v>
      </c>
      <c r="J10" s="135">
        <v>52</v>
      </c>
      <c r="K10" s="155">
        <v>5</v>
      </c>
      <c r="L10" s="157">
        <v>0</v>
      </c>
      <c r="M10" s="181">
        <v>300</v>
      </c>
      <c r="N10" s="181">
        <v>220.86</v>
      </c>
      <c r="O10" s="234">
        <v>220.857</v>
      </c>
      <c r="P10" s="181">
        <v>111.09</v>
      </c>
      <c r="Q10" s="181">
        <v>111</v>
      </c>
      <c r="R10" s="181">
        <v>221</v>
      </c>
      <c r="S10" s="181">
        <v>2896</v>
      </c>
      <c r="T10" s="206">
        <v>117</v>
      </c>
      <c r="U10" s="31" t="str">
        <f>IF(R10&gt;Data!$M$15,"World Record","-")</f>
        <v>-</v>
      </c>
      <c r="V10" s="31" t="str">
        <f>IF(R10&gt;=Data!$P$14,"GM Norm","-")</f>
        <v>-</v>
      </c>
    </row>
    <row r="11" spans="1:22" ht="16.5" thickBot="1">
      <c r="A11" s="55">
        <v>8</v>
      </c>
      <c r="B11" s="182">
        <v>8</v>
      </c>
      <c r="C11" s="183">
        <v>7</v>
      </c>
      <c r="D11" s="197" t="s">
        <v>395</v>
      </c>
      <c r="E11" s="52">
        <f>VLOOKUP(D11,Data!$B$5:$H$370,5,FALSE)</f>
        <v>5386</v>
      </c>
      <c r="F11" s="141">
        <v>12</v>
      </c>
      <c r="G11" s="146">
        <v>5</v>
      </c>
      <c r="H11" s="153">
        <v>0</v>
      </c>
      <c r="I11" s="184">
        <v>300</v>
      </c>
      <c r="J11" s="135">
        <v>52</v>
      </c>
      <c r="K11" s="155">
        <v>2</v>
      </c>
      <c r="L11" s="157">
        <v>0.7</v>
      </c>
      <c r="M11" s="184">
        <v>120.7</v>
      </c>
      <c r="N11" s="184">
        <v>111.09</v>
      </c>
      <c r="O11" s="232">
        <v>25.636199999999999</v>
      </c>
      <c r="P11" s="184">
        <v>219.9</v>
      </c>
      <c r="Q11" s="233">
        <v>220</v>
      </c>
      <c r="R11" s="184">
        <v>220</v>
      </c>
      <c r="S11" s="184">
        <v>2779</v>
      </c>
      <c r="T11" s="205">
        <v>220</v>
      </c>
      <c r="U11" s="31" t="str">
        <f>IF(R11&gt;Data!$M$15,"World Record","-")</f>
        <v>-</v>
      </c>
      <c r="V11" s="31" t="str">
        <f>IF(R11&gt;=Data!$P$14,"GM Norm","-")</f>
        <v>-</v>
      </c>
    </row>
    <row r="12" spans="1:22" ht="16.5" thickBot="1">
      <c r="A12" s="55">
        <v>9</v>
      </c>
      <c r="B12" s="179">
        <v>9</v>
      </c>
      <c r="C12" s="180">
        <v>10</v>
      </c>
      <c r="D12" s="198" t="s">
        <v>400</v>
      </c>
      <c r="E12" s="52">
        <f>VLOOKUP(D12,Data!$B$5:$H$370,5,FALSE)</f>
        <v>4862</v>
      </c>
      <c r="F12" s="141">
        <v>18</v>
      </c>
      <c r="G12" s="146">
        <v>5</v>
      </c>
      <c r="H12" s="153">
        <v>0</v>
      </c>
      <c r="I12" s="181">
        <v>300</v>
      </c>
      <c r="J12" s="135">
        <v>52</v>
      </c>
      <c r="K12" s="155">
        <v>2</v>
      </c>
      <c r="L12" s="157">
        <v>40.26</v>
      </c>
      <c r="M12" s="181">
        <v>160.26</v>
      </c>
      <c r="N12" s="181">
        <v>111.09</v>
      </c>
      <c r="O12" s="235">
        <v>38.4542</v>
      </c>
      <c r="P12" s="181">
        <v>177.78</v>
      </c>
      <c r="Q12" s="233">
        <v>178</v>
      </c>
      <c r="R12" s="181">
        <v>178</v>
      </c>
      <c r="S12" s="181">
        <v>2559</v>
      </c>
      <c r="T12" s="206">
        <v>469</v>
      </c>
      <c r="U12" s="31" t="str">
        <f>IF(R12&gt;Data!$M$15,"World Record","-")</f>
        <v>-</v>
      </c>
      <c r="V12" s="31" t="str">
        <f>IF(R12&gt;=Data!$P$14,"GM Norm","-")</f>
        <v>-</v>
      </c>
    </row>
    <row r="13" spans="1:22" ht="16.5" thickBot="1">
      <c r="A13" s="55">
        <v>10</v>
      </c>
      <c r="B13" s="182">
        <v>10</v>
      </c>
      <c r="C13" s="183">
        <v>11</v>
      </c>
      <c r="D13" s="197" t="s">
        <v>396</v>
      </c>
      <c r="E13" s="52">
        <f>VLOOKUP(D13,Data!$B$5:$H$370,5,FALSE)</f>
        <v>0</v>
      </c>
      <c r="F13" s="141">
        <v>52</v>
      </c>
      <c r="G13" s="146">
        <v>3</v>
      </c>
      <c r="H13" s="151">
        <v>6</v>
      </c>
      <c r="I13" s="184">
        <v>186</v>
      </c>
      <c r="J13" s="134">
        <v>46</v>
      </c>
      <c r="K13" s="154">
        <v>5</v>
      </c>
      <c r="L13" s="156">
        <v>0</v>
      </c>
      <c r="M13" s="184">
        <v>300</v>
      </c>
      <c r="N13" s="184">
        <v>158.99</v>
      </c>
      <c r="O13" s="234">
        <v>158.98699999999999</v>
      </c>
      <c r="P13" s="184">
        <v>111.09</v>
      </c>
      <c r="Q13" s="184">
        <v>98</v>
      </c>
      <c r="R13" s="184">
        <v>159</v>
      </c>
      <c r="S13" s="184">
        <v>2090</v>
      </c>
      <c r="T13" s="205">
        <v>725</v>
      </c>
      <c r="U13" s="31" t="str">
        <f>IF(R13&gt;Data!$M$15,"World Record","-")</f>
        <v>-</v>
      </c>
      <c r="V13" s="31" t="str">
        <f>IF(R13&gt;=Data!$P$14,"GM Norm","-")</f>
        <v>-</v>
      </c>
    </row>
    <row r="14" spans="1:22" ht="16.5" thickBot="1">
      <c r="A14" s="55">
        <v>11</v>
      </c>
      <c r="B14" s="179">
        <v>11</v>
      </c>
      <c r="C14" s="180">
        <v>20</v>
      </c>
      <c r="D14" s="198" t="s">
        <v>394</v>
      </c>
      <c r="E14" s="52">
        <f>VLOOKUP(D14,Data!$B$5:$H$370,5,FALSE)</f>
        <v>0</v>
      </c>
      <c r="F14" s="141">
        <v>52</v>
      </c>
      <c r="G14" s="146">
        <v>3</v>
      </c>
      <c r="H14" s="153">
        <v>11.8</v>
      </c>
      <c r="I14" s="181">
        <v>191.8</v>
      </c>
      <c r="J14" s="135">
        <v>46</v>
      </c>
      <c r="K14" s="155">
        <v>5</v>
      </c>
      <c r="L14" s="157">
        <v>0</v>
      </c>
      <c r="M14" s="181">
        <v>300</v>
      </c>
      <c r="N14" s="181">
        <v>155.37</v>
      </c>
      <c r="O14" s="234">
        <v>155.36799999999999</v>
      </c>
      <c r="P14" s="181">
        <v>111.09</v>
      </c>
      <c r="Q14" s="181">
        <v>98</v>
      </c>
      <c r="R14" s="181">
        <v>155</v>
      </c>
      <c r="S14" s="181">
        <v>1365</v>
      </c>
      <c r="T14" s="206">
        <v>144</v>
      </c>
      <c r="U14" s="31" t="str">
        <f>IF(R14&gt;Data!$M$15,"World Record","-")</f>
        <v>-</v>
      </c>
      <c r="V14" s="31" t="str">
        <f>IF(R14&gt;=Data!$P$14,"GM Norm","-")</f>
        <v>-</v>
      </c>
    </row>
    <row r="15" spans="1:22" ht="16.5" thickBot="1">
      <c r="A15" s="55">
        <v>12</v>
      </c>
      <c r="B15" s="182">
        <v>12</v>
      </c>
      <c r="C15" s="183">
        <v>25</v>
      </c>
      <c r="D15" s="197" t="s">
        <v>382</v>
      </c>
      <c r="E15" s="52">
        <f>VLOOKUP(D15,Data!$B$5:$H$370,5,FALSE)</f>
        <v>0</v>
      </c>
      <c r="F15" s="141">
        <v>52</v>
      </c>
      <c r="G15" s="146">
        <v>3</v>
      </c>
      <c r="H15" s="153">
        <v>34.119999999999997</v>
      </c>
      <c r="I15" s="184">
        <v>214.12</v>
      </c>
      <c r="J15" s="135">
        <v>0</v>
      </c>
      <c r="K15" s="155">
        <v>5</v>
      </c>
      <c r="L15" s="157">
        <v>0</v>
      </c>
      <c r="M15" s="184">
        <v>300</v>
      </c>
      <c r="N15" s="184">
        <v>143.06</v>
      </c>
      <c r="O15" s="234">
        <v>143.05500000000001</v>
      </c>
      <c r="P15" s="184">
        <v>111.09</v>
      </c>
      <c r="Q15" s="184">
        <v>0</v>
      </c>
      <c r="R15" s="184">
        <v>143</v>
      </c>
      <c r="S15" s="184">
        <v>1221</v>
      </c>
      <c r="T15" s="205">
        <v>-106</v>
      </c>
      <c r="U15" s="31" t="str">
        <f>IF(R15&gt;Data!$M$15,"World Record","-")</f>
        <v>-</v>
      </c>
      <c r="V15" s="31" t="str">
        <f>IF(R15&gt;=Data!$P$14,"GM Norm","-")</f>
        <v>-</v>
      </c>
    </row>
    <row r="16" spans="1:22" ht="16.5" thickBot="1">
      <c r="A16" s="55">
        <v>13</v>
      </c>
      <c r="B16" s="179">
        <v>13</v>
      </c>
      <c r="C16" s="180">
        <v>21</v>
      </c>
      <c r="D16" s="198" t="s">
        <v>226</v>
      </c>
      <c r="E16" s="52">
        <f>VLOOKUP(D16,Data!$B$5:$H$370,5,FALSE)</f>
        <v>5317</v>
      </c>
      <c r="F16" s="141">
        <v>31</v>
      </c>
      <c r="G16" s="146">
        <v>5</v>
      </c>
      <c r="H16" s="151">
        <v>0</v>
      </c>
      <c r="I16" s="181">
        <v>300</v>
      </c>
      <c r="J16" s="134">
        <v>52</v>
      </c>
      <c r="K16" s="154">
        <v>3</v>
      </c>
      <c r="L16" s="156">
        <v>48.19</v>
      </c>
      <c r="M16" s="181">
        <v>228.19</v>
      </c>
      <c r="N16" s="181">
        <v>111.09</v>
      </c>
      <c r="O16" s="235">
        <v>66.226699999999994</v>
      </c>
      <c r="P16" s="181">
        <v>136.38999999999999</v>
      </c>
      <c r="Q16" s="233">
        <v>136</v>
      </c>
      <c r="R16" s="181">
        <v>136</v>
      </c>
      <c r="S16" s="181">
        <v>1327</v>
      </c>
      <c r="T16" s="206">
        <v>1327</v>
      </c>
      <c r="U16" s="31" t="str">
        <f>IF(R16&gt;Data!$M$15,"World Record","-")</f>
        <v>-</v>
      </c>
      <c r="V16" s="31" t="str">
        <f>IF(R16&gt;=Data!$P$14,"GM Norm","-")</f>
        <v>-</v>
      </c>
    </row>
    <row r="17" spans="1:22" ht="16.5" thickBot="1">
      <c r="A17" s="55">
        <v>14</v>
      </c>
      <c r="B17" s="182">
        <v>14</v>
      </c>
      <c r="C17" s="183">
        <v>12</v>
      </c>
      <c r="D17" s="197" t="s">
        <v>353</v>
      </c>
      <c r="E17" s="52">
        <f>VLOOKUP(D17,Data!$B$5:$H$370,5,FALSE)</f>
        <v>5333</v>
      </c>
      <c r="F17" s="141">
        <v>52</v>
      </c>
      <c r="G17" s="146">
        <v>4</v>
      </c>
      <c r="H17" s="153">
        <v>14</v>
      </c>
      <c r="I17" s="184">
        <v>254</v>
      </c>
      <c r="J17" s="135">
        <v>52</v>
      </c>
      <c r="K17" s="155">
        <v>3</v>
      </c>
      <c r="L17" s="157">
        <v>54.56</v>
      </c>
      <c r="M17" s="184">
        <v>234.56</v>
      </c>
      <c r="N17" s="184">
        <v>125.86</v>
      </c>
      <c r="O17" s="232">
        <v>125.855</v>
      </c>
      <c r="P17" s="184">
        <v>133.6</v>
      </c>
      <c r="Q17" s="233">
        <v>134</v>
      </c>
      <c r="R17" s="184">
        <v>134</v>
      </c>
      <c r="S17" s="184">
        <v>2065</v>
      </c>
      <c r="T17" s="205">
        <v>225</v>
      </c>
      <c r="U17" s="31" t="str">
        <f>IF(R17&gt;Data!$M$15,"World Record","-")</f>
        <v>-</v>
      </c>
      <c r="V17" s="31" t="str">
        <f>IF(R17&gt;=Data!$P$14,"GM Norm","-")</f>
        <v>-</v>
      </c>
    </row>
    <row r="18" spans="1:22" ht="16.5" thickBot="1">
      <c r="A18" s="55">
        <v>15</v>
      </c>
      <c r="B18" s="179">
        <v>15</v>
      </c>
      <c r="C18" s="180">
        <v>16</v>
      </c>
      <c r="D18" s="198" t="s">
        <v>392</v>
      </c>
      <c r="E18" s="52">
        <f>VLOOKUP(D18,Data!$B$5:$H$370,5,FALSE)</f>
        <v>0</v>
      </c>
      <c r="F18" s="141">
        <v>52</v>
      </c>
      <c r="G18" s="146">
        <v>4</v>
      </c>
      <c r="H18" s="153">
        <v>31</v>
      </c>
      <c r="I18" s="181">
        <v>271</v>
      </c>
      <c r="J18" s="135">
        <v>0</v>
      </c>
      <c r="K18" s="155">
        <v>5</v>
      </c>
      <c r="L18" s="157">
        <v>0</v>
      </c>
      <c r="M18" s="181">
        <v>300</v>
      </c>
      <c r="N18" s="181">
        <v>119.89</v>
      </c>
      <c r="O18" s="234">
        <v>119.886</v>
      </c>
      <c r="P18" s="181">
        <v>111.09</v>
      </c>
      <c r="Q18" s="181">
        <v>0</v>
      </c>
      <c r="R18" s="181">
        <v>120</v>
      </c>
      <c r="S18" s="181">
        <v>1840</v>
      </c>
      <c r="T18" s="206">
        <v>834</v>
      </c>
      <c r="U18" s="31" t="str">
        <f>IF(R18&gt;Data!$M$15,"World Record","-")</f>
        <v>-</v>
      </c>
      <c r="V18" s="31" t="str">
        <f>IF(R18&gt;=Data!$P$14,"GM Norm","-")</f>
        <v>-</v>
      </c>
    </row>
    <row r="19" spans="1:22" ht="16.5" thickBot="1">
      <c r="A19" s="55">
        <v>16</v>
      </c>
      <c r="B19" s="182">
        <v>16</v>
      </c>
      <c r="C19" s="183">
        <v>32</v>
      </c>
      <c r="D19" s="197" t="s">
        <v>239</v>
      </c>
      <c r="E19" s="52">
        <f>VLOOKUP(D19,Data!$B$5:$H$370,5,FALSE)</f>
        <v>0</v>
      </c>
      <c r="F19" s="141">
        <v>19</v>
      </c>
      <c r="G19" s="146">
        <v>5</v>
      </c>
      <c r="H19" s="153">
        <v>0</v>
      </c>
      <c r="I19" s="184">
        <v>300</v>
      </c>
      <c r="J19" s="135">
        <v>52</v>
      </c>
      <c r="K19" s="155">
        <v>5</v>
      </c>
      <c r="L19" s="157">
        <v>5</v>
      </c>
      <c r="M19" s="184">
        <v>305</v>
      </c>
      <c r="N19" s="184">
        <v>111.09</v>
      </c>
      <c r="O19" s="232">
        <v>40.590600000000002</v>
      </c>
      <c r="P19" s="184">
        <v>109.72</v>
      </c>
      <c r="Q19" s="233">
        <v>111</v>
      </c>
      <c r="R19" s="184">
        <v>111</v>
      </c>
      <c r="S19" s="184">
        <v>1006</v>
      </c>
      <c r="T19" s="205">
        <v>-450</v>
      </c>
      <c r="U19" s="31" t="str">
        <f>IF(R19&gt;Data!$M$15,"World Record","-")</f>
        <v>-</v>
      </c>
      <c r="V19" s="31" t="str">
        <f>IF(R19&gt;=Data!$P$14,"GM Norm","-")</f>
        <v>-</v>
      </c>
    </row>
    <row r="20" spans="1:22" ht="16.5" thickBot="1">
      <c r="A20" s="55">
        <v>17</v>
      </c>
      <c r="B20" s="179">
        <v>17</v>
      </c>
      <c r="C20" s="180">
        <v>17</v>
      </c>
      <c r="D20" s="198" t="s">
        <v>415</v>
      </c>
      <c r="E20" s="52">
        <f>VLOOKUP(D20,Data!$B$5:$H$370,5,FALSE)</f>
        <v>0</v>
      </c>
      <c r="F20" s="141">
        <v>52</v>
      </c>
      <c r="G20" s="146">
        <v>5</v>
      </c>
      <c r="H20" s="153">
        <v>0</v>
      </c>
      <c r="I20" s="181">
        <v>300</v>
      </c>
      <c r="J20" s="135">
        <v>0</v>
      </c>
      <c r="K20" s="155">
        <v>5</v>
      </c>
      <c r="L20" s="157">
        <v>0</v>
      </c>
      <c r="M20" s="181">
        <v>300</v>
      </c>
      <c r="N20" s="181">
        <v>111.09</v>
      </c>
      <c r="O20" s="234">
        <v>111.08499999999999</v>
      </c>
      <c r="P20" s="181">
        <v>111.09</v>
      </c>
      <c r="Q20" s="181">
        <v>0</v>
      </c>
      <c r="R20" s="181">
        <v>111</v>
      </c>
      <c r="S20" s="181">
        <v>1456</v>
      </c>
      <c r="T20" s="206">
        <v>322</v>
      </c>
      <c r="U20" s="31" t="str">
        <f>IF(R20&gt;Data!$M$15,"World Record","-")</f>
        <v>-</v>
      </c>
      <c r="V20" s="31" t="str">
        <f>IF(R20&gt;=Data!$P$14,"GM Norm","-")</f>
        <v>-</v>
      </c>
    </row>
    <row r="21" spans="1:22" ht="16.5" thickBot="1">
      <c r="A21" s="55">
        <v>18</v>
      </c>
      <c r="B21" s="182">
        <v>17</v>
      </c>
      <c r="C21" s="183">
        <v>26</v>
      </c>
      <c r="D21" s="197" t="s">
        <v>407</v>
      </c>
      <c r="E21" s="52">
        <f>VLOOKUP(D21,Data!$B$5:$H$370,5,FALSE)</f>
        <v>0</v>
      </c>
      <c r="F21" s="141">
        <v>52</v>
      </c>
      <c r="G21" s="146">
        <v>5</v>
      </c>
      <c r="H21" s="153">
        <v>0</v>
      </c>
      <c r="I21" s="184">
        <v>300</v>
      </c>
      <c r="J21" s="135">
        <v>6</v>
      </c>
      <c r="K21" s="155">
        <v>5</v>
      </c>
      <c r="L21" s="157">
        <v>0</v>
      </c>
      <c r="M21" s="184">
        <v>300</v>
      </c>
      <c r="N21" s="184">
        <v>111.09</v>
      </c>
      <c r="O21" s="234">
        <v>111.08499999999999</v>
      </c>
      <c r="P21" s="184">
        <v>111.09</v>
      </c>
      <c r="Q21" s="184">
        <v>13</v>
      </c>
      <c r="R21" s="184">
        <v>111</v>
      </c>
      <c r="S21" s="184">
        <v>1134</v>
      </c>
      <c r="T21" s="205">
        <v>607</v>
      </c>
      <c r="U21" s="31" t="str">
        <f>IF(R21&gt;Data!$M$15,"World Record","-")</f>
        <v>-</v>
      </c>
      <c r="V21" s="31" t="str">
        <f>IF(R21&gt;=Data!$P$14,"GM Norm","-")</f>
        <v>-</v>
      </c>
    </row>
    <row r="22" spans="1:22" ht="16.5" thickBot="1">
      <c r="A22" s="55">
        <v>19</v>
      </c>
      <c r="B22" s="179">
        <v>17</v>
      </c>
      <c r="C22" s="180">
        <v>62</v>
      </c>
      <c r="D22" s="198" t="s">
        <v>413</v>
      </c>
      <c r="E22" s="52">
        <f>VLOOKUP(D22,Data!$B$5:$H$370,5,FALSE)</f>
        <v>0</v>
      </c>
      <c r="F22" s="141">
        <v>52</v>
      </c>
      <c r="G22" s="146">
        <v>5</v>
      </c>
      <c r="H22" s="153">
        <v>0</v>
      </c>
      <c r="I22" s="181">
        <v>300</v>
      </c>
      <c r="J22" s="135">
        <v>0</v>
      </c>
      <c r="K22" s="155">
        <v>5</v>
      </c>
      <c r="L22" s="157">
        <v>0</v>
      </c>
      <c r="M22" s="181">
        <v>300</v>
      </c>
      <c r="N22" s="181">
        <v>111.09</v>
      </c>
      <c r="O22" s="234">
        <v>111.08499999999999</v>
      </c>
      <c r="P22" s="181">
        <v>111.09</v>
      </c>
      <c r="Q22" s="181">
        <v>0</v>
      </c>
      <c r="R22" s="181">
        <v>111</v>
      </c>
      <c r="S22" s="181">
        <v>527</v>
      </c>
      <c r="T22" s="206">
        <v>-1394</v>
      </c>
      <c r="U22" s="31" t="str">
        <f>IF(R22&gt;Data!$M$15,"World Record","-")</f>
        <v>-</v>
      </c>
      <c r="V22" s="31" t="str">
        <f>IF(R22&gt;=Data!$P$14,"GM Norm","-")</f>
        <v>-</v>
      </c>
    </row>
    <row r="23" spans="1:22" ht="16.5" thickBot="1">
      <c r="A23" s="55">
        <v>20</v>
      </c>
      <c r="B23" s="182">
        <v>20</v>
      </c>
      <c r="C23" s="183">
        <v>14</v>
      </c>
      <c r="D23" s="197" t="s">
        <v>404</v>
      </c>
      <c r="E23" s="52">
        <f>VLOOKUP(D23,Data!$B$5:$H$370,5,FALSE)</f>
        <v>0</v>
      </c>
      <c r="F23" s="141">
        <v>16</v>
      </c>
      <c r="G23" s="146">
        <v>5</v>
      </c>
      <c r="H23" s="153">
        <v>0</v>
      </c>
      <c r="I23" s="184">
        <v>300</v>
      </c>
      <c r="J23" s="135">
        <v>50</v>
      </c>
      <c r="K23" s="155">
        <v>5</v>
      </c>
      <c r="L23" s="157">
        <v>0</v>
      </c>
      <c r="M23" s="184">
        <v>300</v>
      </c>
      <c r="N23" s="184">
        <v>111.09</v>
      </c>
      <c r="O23" s="232">
        <v>34.1815</v>
      </c>
      <c r="P23" s="184">
        <v>111.09</v>
      </c>
      <c r="Q23" s="184">
        <v>107</v>
      </c>
      <c r="R23" s="184">
        <v>107</v>
      </c>
      <c r="S23" s="184">
        <v>1921</v>
      </c>
      <c r="T23" s="205">
        <v>639</v>
      </c>
      <c r="U23" s="31" t="str">
        <f>IF(R23&gt;Data!$M$15,"World Record","-")</f>
        <v>-</v>
      </c>
      <c r="V23" s="31" t="str">
        <f>IF(R23&gt;=Data!$P$14,"GM Norm","-")</f>
        <v>-</v>
      </c>
    </row>
    <row r="24" spans="1:22" ht="16.5" thickBot="1">
      <c r="A24" s="55">
        <v>21</v>
      </c>
      <c r="B24" s="179">
        <v>21</v>
      </c>
      <c r="C24" s="180">
        <v>22</v>
      </c>
      <c r="D24" s="198" t="s">
        <v>357</v>
      </c>
      <c r="E24" s="52">
        <f>VLOOKUP(D24,Data!$B$5:$H$370,5,FALSE)</f>
        <v>5364</v>
      </c>
      <c r="F24" s="141">
        <v>49</v>
      </c>
      <c r="G24" s="146">
        <v>5</v>
      </c>
      <c r="H24" s="153">
        <v>0</v>
      </c>
      <c r="I24" s="181">
        <v>300</v>
      </c>
      <c r="J24" s="135">
        <v>11</v>
      </c>
      <c r="K24" s="155">
        <v>5</v>
      </c>
      <c r="L24" s="157">
        <v>0</v>
      </c>
      <c r="M24" s="181">
        <v>300</v>
      </c>
      <c r="N24" s="181">
        <v>111.09</v>
      </c>
      <c r="O24" s="235">
        <v>104.681</v>
      </c>
      <c r="P24" s="181">
        <v>111.09</v>
      </c>
      <c r="Q24" s="181">
        <v>23</v>
      </c>
      <c r="R24" s="181">
        <v>105</v>
      </c>
      <c r="S24" s="181">
        <v>1282</v>
      </c>
      <c r="T24" s="206">
        <v>-165</v>
      </c>
      <c r="U24" s="31" t="str">
        <f>IF(R24&gt;Data!$M$15,"World Record","-")</f>
        <v>-</v>
      </c>
      <c r="V24" s="31" t="str">
        <f>IF(R24&gt;=Data!$P$14,"GM Norm","-")</f>
        <v>-</v>
      </c>
    </row>
    <row r="25" spans="1:22" ht="16.5" thickBot="1">
      <c r="A25" s="55">
        <v>22</v>
      </c>
      <c r="B25" s="182">
        <v>22</v>
      </c>
      <c r="C25" s="183">
        <v>18</v>
      </c>
      <c r="D25" s="197" t="s">
        <v>371</v>
      </c>
      <c r="E25" s="52">
        <f>VLOOKUP(D25,Data!$B$5:$H$370,5,FALSE)</f>
        <v>4867</v>
      </c>
      <c r="F25" s="141">
        <v>46</v>
      </c>
      <c r="G25" s="146">
        <v>5</v>
      </c>
      <c r="H25" s="153">
        <v>0</v>
      </c>
      <c r="I25" s="184">
        <v>300</v>
      </c>
      <c r="J25" s="135">
        <v>0</v>
      </c>
      <c r="K25" s="155">
        <v>5</v>
      </c>
      <c r="L25" s="157">
        <v>0</v>
      </c>
      <c r="M25" s="184">
        <v>300</v>
      </c>
      <c r="N25" s="184">
        <v>111.09</v>
      </c>
      <c r="O25" s="232">
        <v>98.271900000000002</v>
      </c>
      <c r="P25" s="184">
        <v>111.09</v>
      </c>
      <c r="Q25" s="184">
        <v>0</v>
      </c>
      <c r="R25" s="184">
        <v>98</v>
      </c>
      <c r="S25" s="184">
        <v>1446</v>
      </c>
      <c r="T25" s="205">
        <v>828</v>
      </c>
      <c r="U25" s="31" t="str">
        <f>IF(R25&gt;Data!$M$15,"World Record","-")</f>
        <v>-</v>
      </c>
      <c r="V25" s="31" t="str">
        <f>IF(R25&gt;=Data!$P$14,"GM Norm","-")</f>
        <v>-</v>
      </c>
    </row>
    <row r="26" spans="1:22" ht="16.5" thickBot="1">
      <c r="A26" s="55">
        <v>23</v>
      </c>
      <c r="B26" s="179">
        <v>23</v>
      </c>
      <c r="C26" s="180">
        <v>52</v>
      </c>
      <c r="D26" s="198" t="s">
        <v>398</v>
      </c>
      <c r="E26" s="52">
        <f>VLOOKUP(D26,Data!$B$5:$H$370,5,FALSE)</f>
        <v>6146</v>
      </c>
      <c r="F26" s="141">
        <v>6</v>
      </c>
      <c r="G26" s="146">
        <v>5</v>
      </c>
      <c r="H26" s="153">
        <v>0</v>
      </c>
      <c r="I26" s="181">
        <v>300</v>
      </c>
      <c r="J26" s="135">
        <v>45</v>
      </c>
      <c r="K26" s="155">
        <v>5</v>
      </c>
      <c r="L26" s="157">
        <v>0</v>
      </c>
      <c r="M26" s="181">
        <v>300</v>
      </c>
      <c r="N26" s="181">
        <v>111.09</v>
      </c>
      <c r="O26" s="235">
        <v>12.818099999999999</v>
      </c>
      <c r="P26" s="181">
        <v>111.09</v>
      </c>
      <c r="Q26" s="181">
        <v>96</v>
      </c>
      <c r="R26" s="181">
        <v>96</v>
      </c>
      <c r="S26" s="181">
        <v>618</v>
      </c>
      <c r="T26" s="206">
        <v>-776</v>
      </c>
      <c r="U26" s="31" t="str">
        <f>IF(R26&gt;Data!$M$15,"World Record","-")</f>
        <v>-</v>
      </c>
      <c r="V26" s="31" t="str">
        <f>IF(R26&gt;=Data!$P$14,"GM Norm","-")</f>
        <v>-</v>
      </c>
    </row>
    <row r="27" spans="1:22" ht="16.5" thickBot="1">
      <c r="A27" s="55">
        <v>24</v>
      </c>
      <c r="B27" s="182">
        <v>24</v>
      </c>
      <c r="C27" s="183">
        <v>19</v>
      </c>
      <c r="D27" s="197" t="s">
        <v>218</v>
      </c>
      <c r="E27" s="52">
        <f>VLOOKUP(D27,Data!$B$5:$H$370,5,FALSE)</f>
        <v>0</v>
      </c>
      <c r="F27" s="141">
        <v>27</v>
      </c>
      <c r="G27" s="146">
        <v>5</v>
      </c>
      <c r="H27" s="153">
        <v>0</v>
      </c>
      <c r="I27" s="184">
        <v>300</v>
      </c>
      <c r="J27" s="135">
        <v>37</v>
      </c>
      <c r="K27" s="155">
        <v>5</v>
      </c>
      <c r="L27" s="157">
        <v>0</v>
      </c>
      <c r="M27" s="184">
        <v>300</v>
      </c>
      <c r="N27" s="184">
        <v>111.09</v>
      </c>
      <c r="O27" s="232">
        <v>57.6813</v>
      </c>
      <c r="P27" s="184">
        <v>111.09</v>
      </c>
      <c r="Q27" s="184">
        <v>79</v>
      </c>
      <c r="R27" s="184">
        <v>79</v>
      </c>
      <c r="S27" s="184">
        <v>1394</v>
      </c>
      <c r="T27" s="205">
        <v>-502</v>
      </c>
      <c r="U27" s="31" t="str">
        <f>IF(R27&gt;Data!$M$15,"World Record","-")</f>
        <v>-</v>
      </c>
      <c r="V27" s="31" t="str">
        <f>IF(R27&gt;=Data!$P$14,"GM Norm","-")</f>
        <v>-</v>
      </c>
    </row>
    <row r="28" spans="1:22" ht="16.5" thickBot="1">
      <c r="A28" s="55">
        <v>25</v>
      </c>
      <c r="B28" s="179">
        <v>25</v>
      </c>
      <c r="C28" s="180">
        <v>15</v>
      </c>
      <c r="D28" s="198" t="s">
        <v>311</v>
      </c>
      <c r="E28" s="52">
        <f>VLOOKUP(D28,Data!$B$5:$H$370,5,FALSE)</f>
        <v>0</v>
      </c>
      <c r="F28" s="141">
        <v>33</v>
      </c>
      <c r="G28" s="146">
        <v>5</v>
      </c>
      <c r="H28" s="153">
        <v>0</v>
      </c>
      <c r="I28" s="181">
        <v>300</v>
      </c>
      <c r="J28" s="135">
        <v>22</v>
      </c>
      <c r="K28" s="155">
        <v>5</v>
      </c>
      <c r="L28" s="157">
        <v>0</v>
      </c>
      <c r="M28" s="181">
        <v>300</v>
      </c>
      <c r="N28" s="181">
        <v>111.09</v>
      </c>
      <c r="O28" s="235">
        <v>70.499399999999994</v>
      </c>
      <c r="P28" s="181">
        <v>111.09</v>
      </c>
      <c r="Q28" s="181">
        <v>47</v>
      </c>
      <c r="R28" s="181">
        <v>70</v>
      </c>
      <c r="S28" s="181">
        <v>1896</v>
      </c>
      <c r="T28" s="206">
        <v>1737</v>
      </c>
      <c r="U28" s="31" t="str">
        <f>IF(R28&gt;Data!$M$15,"World Record","-")</f>
        <v>-</v>
      </c>
      <c r="V28" s="31" t="str">
        <f>IF(R28&gt;=Data!$P$14,"GM Norm","-")</f>
        <v>-</v>
      </c>
    </row>
    <row r="29" spans="1:22" ht="16.5" thickBot="1">
      <c r="A29" s="55">
        <v>26</v>
      </c>
      <c r="B29" s="182">
        <v>26</v>
      </c>
      <c r="C29" s="183">
        <v>194</v>
      </c>
      <c r="D29" s="197" t="s">
        <v>244</v>
      </c>
      <c r="E29" s="52">
        <f>VLOOKUP(D29,Data!$B$5:$H$370,5,FALSE)</f>
        <v>0</v>
      </c>
      <c r="F29" s="141">
        <v>0</v>
      </c>
      <c r="G29" s="146">
        <v>5</v>
      </c>
      <c r="H29" s="153">
        <v>0</v>
      </c>
      <c r="I29" s="184">
        <v>300</v>
      </c>
      <c r="J29" s="135">
        <v>31</v>
      </c>
      <c r="K29" s="155">
        <v>5</v>
      </c>
      <c r="L29" s="157">
        <v>0</v>
      </c>
      <c r="M29" s="184">
        <v>300</v>
      </c>
      <c r="N29" s="184">
        <v>111.09</v>
      </c>
      <c r="O29" s="232">
        <v>0</v>
      </c>
      <c r="P29" s="184">
        <v>111.09</v>
      </c>
      <c r="Q29" s="184">
        <v>66</v>
      </c>
      <c r="R29" s="184">
        <v>66</v>
      </c>
      <c r="S29" s="184">
        <v>159</v>
      </c>
      <c r="T29" s="205">
        <v>-1085</v>
      </c>
      <c r="U29" s="31" t="str">
        <f>IF(R29&gt;Data!$M$15,"World Record","-")</f>
        <v>-</v>
      </c>
      <c r="V29" s="31" t="str">
        <f>IF(R29&gt;=Data!$P$14,"GM Norm","-")</f>
        <v>-</v>
      </c>
    </row>
    <row r="30" spans="1:22" ht="16.5" thickBot="1">
      <c r="A30" s="55">
        <v>27</v>
      </c>
      <c r="B30" s="179">
        <v>27</v>
      </c>
      <c r="C30" s="180">
        <v>23</v>
      </c>
      <c r="D30" s="198" t="s">
        <v>295</v>
      </c>
      <c r="E30" s="52">
        <f>VLOOKUP(D30,Data!$B$5:$H$370,5,FALSE)</f>
        <v>0</v>
      </c>
      <c r="F30" s="141">
        <v>24</v>
      </c>
      <c r="G30" s="146">
        <v>5</v>
      </c>
      <c r="H30" s="151">
        <v>0</v>
      </c>
      <c r="I30" s="181">
        <v>300</v>
      </c>
      <c r="J30" s="134">
        <v>29</v>
      </c>
      <c r="K30" s="154">
        <v>5</v>
      </c>
      <c r="L30" s="156">
        <v>0</v>
      </c>
      <c r="M30" s="181">
        <v>300</v>
      </c>
      <c r="N30" s="181">
        <v>111.09</v>
      </c>
      <c r="O30" s="235">
        <v>51.272300000000001</v>
      </c>
      <c r="P30" s="181">
        <v>111.09</v>
      </c>
      <c r="Q30" s="181">
        <v>62</v>
      </c>
      <c r="R30" s="181">
        <v>62</v>
      </c>
      <c r="S30" s="181">
        <v>1244</v>
      </c>
      <c r="T30" s="206">
        <v>559</v>
      </c>
      <c r="U30" s="31" t="str">
        <f>IF(R30&gt;Data!$M$15,"World Record","-")</f>
        <v>-</v>
      </c>
      <c r="V30" s="31" t="str">
        <f>IF(R30&gt;=Data!$P$14,"GM Norm","-")</f>
        <v>-</v>
      </c>
    </row>
    <row r="31" spans="1:22" ht="16.5" thickBot="1">
      <c r="A31" s="55">
        <v>28</v>
      </c>
      <c r="B31" s="182">
        <v>27</v>
      </c>
      <c r="C31" s="183">
        <v>45</v>
      </c>
      <c r="D31" s="197" t="s">
        <v>289</v>
      </c>
      <c r="E31" s="52">
        <f>VLOOKUP(D31,Data!$B$5:$H$370,5,FALSE)</f>
        <v>0</v>
      </c>
      <c r="F31" s="141">
        <v>26</v>
      </c>
      <c r="G31" s="146">
        <v>5</v>
      </c>
      <c r="H31" s="153">
        <v>0</v>
      </c>
      <c r="I31" s="184">
        <v>300</v>
      </c>
      <c r="J31" s="135">
        <v>29</v>
      </c>
      <c r="K31" s="155">
        <v>5</v>
      </c>
      <c r="L31" s="157">
        <v>0</v>
      </c>
      <c r="M31" s="184">
        <v>300</v>
      </c>
      <c r="N31" s="184">
        <v>111.09</v>
      </c>
      <c r="O31" s="232">
        <v>55.545000000000002</v>
      </c>
      <c r="P31" s="184">
        <v>111.09</v>
      </c>
      <c r="Q31" s="184">
        <v>62</v>
      </c>
      <c r="R31" s="184">
        <v>62</v>
      </c>
      <c r="S31" s="184">
        <v>685</v>
      </c>
      <c r="T31" s="205">
        <v>108</v>
      </c>
      <c r="U31" s="31" t="str">
        <f>IF(R31&gt;Data!$M$15,"World Record","-")</f>
        <v>-</v>
      </c>
      <c r="V31" s="31" t="str">
        <f>IF(R31&gt;=Data!$P$14,"GM Norm","-")</f>
        <v>-</v>
      </c>
    </row>
    <row r="32" spans="1:22" ht="16.5" thickBot="1">
      <c r="A32" s="55">
        <v>29</v>
      </c>
      <c r="B32" s="179">
        <v>29</v>
      </c>
      <c r="C32" s="180">
        <v>55</v>
      </c>
      <c r="D32" s="198" t="s">
        <v>330</v>
      </c>
      <c r="E32" s="52">
        <f>VLOOKUP(D32,Data!$B$5:$H$370,5,FALSE)</f>
        <v>0</v>
      </c>
      <c r="F32" s="141">
        <v>11</v>
      </c>
      <c r="G32" s="146">
        <v>5</v>
      </c>
      <c r="H32" s="153">
        <v>0</v>
      </c>
      <c r="I32" s="181">
        <v>300</v>
      </c>
      <c r="J32" s="135">
        <v>28</v>
      </c>
      <c r="K32" s="155">
        <v>5</v>
      </c>
      <c r="L32" s="157">
        <v>0</v>
      </c>
      <c r="M32" s="181">
        <v>300</v>
      </c>
      <c r="N32" s="181">
        <v>111.09</v>
      </c>
      <c r="O32" s="235">
        <v>23.4998</v>
      </c>
      <c r="P32" s="181">
        <v>111.09</v>
      </c>
      <c r="Q32" s="181">
        <v>60</v>
      </c>
      <c r="R32" s="181">
        <v>60</v>
      </c>
      <c r="S32" s="181">
        <v>577</v>
      </c>
      <c r="T32" s="206">
        <v>-147</v>
      </c>
      <c r="U32" s="31" t="str">
        <f>IF(R32&gt;Data!$M$15,"World Record","-")</f>
        <v>-</v>
      </c>
      <c r="V32" s="31" t="str">
        <f>IF(R32&gt;=Data!$P$14,"GM Norm","-")</f>
        <v>-</v>
      </c>
    </row>
    <row r="33" spans="1:22" ht="16.5" thickBot="1">
      <c r="A33" s="55">
        <v>30</v>
      </c>
      <c r="B33" s="182">
        <v>30</v>
      </c>
      <c r="C33" s="183">
        <v>43</v>
      </c>
      <c r="D33" s="197" t="s">
        <v>292</v>
      </c>
      <c r="E33" s="52">
        <f>VLOOKUP(D33,Data!$B$5:$H$370,5,FALSE)</f>
        <v>0</v>
      </c>
      <c r="F33" s="141">
        <v>27</v>
      </c>
      <c r="G33" s="146">
        <v>5</v>
      </c>
      <c r="H33" s="153">
        <v>0</v>
      </c>
      <c r="I33" s="184">
        <v>300</v>
      </c>
      <c r="J33" s="135">
        <v>0</v>
      </c>
      <c r="K33" s="155">
        <v>5</v>
      </c>
      <c r="L33" s="157">
        <v>0</v>
      </c>
      <c r="M33" s="184">
        <v>300</v>
      </c>
      <c r="N33" s="184">
        <v>111.09</v>
      </c>
      <c r="O33" s="232">
        <v>57.6813</v>
      </c>
      <c r="P33" s="184">
        <v>111.09</v>
      </c>
      <c r="Q33" s="184">
        <v>0</v>
      </c>
      <c r="R33" s="184">
        <v>58</v>
      </c>
      <c r="S33" s="184">
        <v>724</v>
      </c>
      <c r="T33" s="205">
        <v>269</v>
      </c>
      <c r="U33" s="31" t="str">
        <f>IF(R33&gt;Data!$M$15,"World Record","-")</f>
        <v>-</v>
      </c>
      <c r="V33" s="31" t="str">
        <f>IF(R33&gt;=Data!$P$14,"GM Norm","-")</f>
        <v>-</v>
      </c>
    </row>
    <row r="34" spans="1:22" ht="16.5" thickBot="1">
      <c r="A34" s="55">
        <v>31</v>
      </c>
      <c r="B34" s="179">
        <v>31</v>
      </c>
      <c r="C34" s="180">
        <v>71</v>
      </c>
      <c r="D34" s="198" t="s">
        <v>375</v>
      </c>
      <c r="E34" s="52">
        <f>VLOOKUP(D34,Data!$B$5:$H$370,5,FALSE)</f>
        <v>0</v>
      </c>
      <c r="F34" s="134">
        <v>24</v>
      </c>
      <c r="G34" s="112">
        <v>5</v>
      </c>
      <c r="H34" s="152">
        <v>0</v>
      </c>
      <c r="I34" s="181">
        <v>300</v>
      </c>
      <c r="J34" s="135">
        <v>26</v>
      </c>
      <c r="K34" s="155">
        <v>5</v>
      </c>
      <c r="L34" s="157">
        <v>0</v>
      </c>
      <c r="M34" s="181">
        <v>300</v>
      </c>
      <c r="N34" s="181">
        <v>111.09</v>
      </c>
      <c r="O34" s="235">
        <v>51.272300000000001</v>
      </c>
      <c r="P34" s="181">
        <v>111.09</v>
      </c>
      <c r="Q34" s="181">
        <v>56</v>
      </c>
      <c r="R34" s="181">
        <v>56</v>
      </c>
      <c r="S34" s="181">
        <v>455</v>
      </c>
      <c r="T34" s="206">
        <v>-276</v>
      </c>
      <c r="U34" s="31" t="str">
        <f>IF(R34&gt;Data!$M$15,"World Record","-")</f>
        <v>-</v>
      </c>
      <c r="V34" s="31" t="str">
        <f>IF(R34&gt;=Data!$P$14,"GM Norm","-")</f>
        <v>-</v>
      </c>
    </row>
    <row r="35" spans="1:22" ht="16.5" thickBot="1">
      <c r="A35" s="55">
        <v>32</v>
      </c>
      <c r="B35" s="182">
        <v>32</v>
      </c>
      <c r="C35" s="183">
        <v>40</v>
      </c>
      <c r="D35" s="197" t="s">
        <v>354</v>
      </c>
      <c r="E35" s="52">
        <f>VLOOKUP(D35,Data!$B$5:$H$370,5,FALSE)</f>
        <v>5422</v>
      </c>
      <c r="F35" s="141">
        <v>0</v>
      </c>
      <c r="G35" s="146">
        <v>5</v>
      </c>
      <c r="H35" s="153">
        <v>0</v>
      </c>
      <c r="I35" s="184">
        <v>300</v>
      </c>
      <c r="J35" s="135">
        <v>24</v>
      </c>
      <c r="K35" s="155">
        <v>5</v>
      </c>
      <c r="L35" s="157">
        <v>0</v>
      </c>
      <c r="M35" s="184">
        <v>300</v>
      </c>
      <c r="N35" s="184">
        <v>111.09</v>
      </c>
      <c r="O35" s="232">
        <v>0</v>
      </c>
      <c r="P35" s="184">
        <v>111.09</v>
      </c>
      <c r="Q35" s="184">
        <v>51</v>
      </c>
      <c r="R35" s="184">
        <v>51</v>
      </c>
      <c r="S35" s="184">
        <v>730</v>
      </c>
      <c r="T35" s="205">
        <v>434</v>
      </c>
      <c r="U35" s="31" t="str">
        <f>IF(R35&gt;Data!$M$15,"World Record","-")</f>
        <v>-</v>
      </c>
      <c r="V35" s="31" t="str">
        <f>IF(R35&gt;=Data!$P$14,"GM Norm","-")</f>
        <v>-</v>
      </c>
    </row>
    <row r="36" spans="1:22" ht="16.5" thickBot="1">
      <c r="A36" s="55">
        <v>33</v>
      </c>
      <c r="B36" s="179">
        <v>32</v>
      </c>
      <c r="C36" s="180">
        <v>119</v>
      </c>
      <c r="D36" s="198" t="s">
        <v>194</v>
      </c>
      <c r="E36" s="52">
        <f>VLOOKUP(D36,Data!$B$5:$H$370,5,FALSE)</f>
        <v>0</v>
      </c>
      <c r="F36" s="141">
        <v>24</v>
      </c>
      <c r="G36" s="146">
        <v>5</v>
      </c>
      <c r="H36" s="153">
        <v>0</v>
      </c>
      <c r="I36" s="181">
        <v>300</v>
      </c>
      <c r="J36" s="135">
        <v>0</v>
      </c>
      <c r="K36" s="155">
        <v>5</v>
      </c>
      <c r="L36" s="157">
        <v>0</v>
      </c>
      <c r="M36" s="181">
        <v>300</v>
      </c>
      <c r="N36" s="181">
        <v>111.09</v>
      </c>
      <c r="O36" s="235">
        <v>51.272300000000001</v>
      </c>
      <c r="P36" s="181">
        <v>111.09</v>
      </c>
      <c r="Q36" s="181">
        <v>0</v>
      </c>
      <c r="R36" s="181">
        <v>51</v>
      </c>
      <c r="S36" s="181">
        <v>296</v>
      </c>
      <c r="T36" s="206">
        <v>-7342</v>
      </c>
      <c r="U36" s="31" t="str">
        <f>IF(R36&gt;Data!$M$15,"World Record","-")</f>
        <v>-</v>
      </c>
      <c r="V36" s="31" t="str">
        <f>IF(R36&gt;=Data!$P$14,"GM Norm","-")</f>
        <v>-</v>
      </c>
    </row>
    <row r="37" spans="1:22" ht="16.5" thickBot="1">
      <c r="A37" s="55">
        <v>34</v>
      </c>
      <c r="B37" s="182">
        <v>34</v>
      </c>
      <c r="C37" s="183">
        <v>1</v>
      </c>
      <c r="D37" s="197" t="s">
        <v>388</v>
      </c>
      <c r="E37" s="52">
        <f>VLOOKUP(D37,Data!$B$5:$H$370,5,FALSE)</f>
        <v>2068</v>
      </c>
      <c r="F37" s="141">
        <v>23</v>
      </c>
      <c r="G37" s="146">
        <v>5</v>
      </c>
      <c r="H37" s="153">
        <v>0</v>
      </c>
      <c r="I37" s="184">
        <v>300</v>
      </c>
      <c r="J37" s="135">
        <v>0</v>
      </c>
      <c r="K37" s="155">
        <v>5</v>
      </c>
      <c r="L37" s="157">
        <v>0</v>
      </c>
      <c r="M37" s="184">
        <v>300</v>
      </c>
      <c r="N37" s="184">
        <v>111.09</v>
      </c>
      <c r="O37" s="232">
        <v>49.136000000000003</v>
      </c>
      <c r="P37" s="184">
        <v>111.09</v>
      </c>
      <c r="Q37" s="184">
        <v>0</v>
      </c>
      <c r="R37" s="184">
        <v>49</v>
      </c>
      <c r="S37" s="184">
        <v>7638</v>
      </c>
      <c r="T37" s="205">
        <v>6406</v>
      </c>
      <c r="U37" s="31" t="str">
        <f>IF(R37&gt;Data!$M$15,"World Record","-")</f>
        <v>-</v>
      </c>
      <c r="V37" s="31" t="str">
        <f>IF(R37&gt;=Data!$P$14,"GM Norm","-")</f>
        <v>-</v>
      </c>
    </row>
    <row r="38" spans="1:22" ht="16.5" thickBot="1">
      <c r="A38" s="55">
        <v>35</v>
      </c>
      <c r="B38" s="179">
        <v>34</v>
      </c>
      <c r="C38" s="180">
        <v>24</v>
      </c>
      <c r="D38" s="198" t="s">
        <v>380</v>
      </c>
      <c r="E38" s="52">
        <f>VLOOKUP(D38,Data!$B$5:$H$370,5,FALSE)</f>
        <v>0</v>
      </c>
      <c r="F38" s="141">
        <v>23</v>
      </c>
      <c r="G38" s="146">
        <v>5</v>
      </c>
      <c r="H38" s="153">
        <v>0</v>
      </c>
      <c r="I38" s="181">
        <v>300</v>
      </c>
      <c r="J38" s="135">
        <v>16</v>
      </c>
      <c r="K38" s="155">
        <v>5</v>
      </c>
      <c r="L38" s="157">
        <v>0</v>
      </c>
      <c r="M38" s="181">
        <v>300</v>
      </c>
      <c r="N38" s="181">
        <v>111.09</v>
      </c>
      <c r="O38" s="235">
        <v>49.136000000000003</v>
      </c>
      <c r="P38" s="181">
        <v>111.09</v>
      </c>
      <c r="Q38" s="181">
        <v>34</v>
      </c>
      <c r="R38" s="181">
        <v>49</v>
      </c>
      <c r="S38" s="181">
        <v>1232</v>
      </c>
      <c r="T38" s="206">
        <v>909</v>
      </c>
      <c r="U38" s="31" t="str">
        <f>IF(R38&gt;Data!$M$15,"World Record","-")</f>
        <v>-</v>
      </c>
      <c r="V38" s="31" t="str">
        <f>IF(R38&gt;=Data!$P$14,"GM Norm","-")</f>
        <v>-</v>
      </c>
    </row>
    <row r="39" spans="1:22" ht="16.5" thickBot="1">
      <c r="A39" s="55">
        <v>36</v>
      </c>
      <c r="B39" s="182">
        <v>34</v>
      </c>
      <c r="C39" s="183">
        <v>105</v>
      </c>
      <c r="D39" s="197" t="s">
        <v>264</v>
      </c>
      <c r="E39" s="52">
        <f>VLOOKUP(D39,Data!$B$5:$H$370,5,FALSE)</f>
        <v>0</v>
      </c>
      <c r="F39" s="141">
        <v>2</v>
      </c>
      <c r="G39" s="146">
        <v>5</v>
      </c>
      <c r="H39" s="153">
        <v>0</v>
      </c>
      <c r="I39" s="184">
        <v>300</v>
      </c>
      <c r="J39" s="135">
        <v>23</v>
      </c>
      <c r="K39" s="155">
        <v>5</v>
      </c>
      <c r="L39" s="157">
        <v>0</v>
      </c>
      <c r="M39" s="184">
        <v>300</v>
      </c>
      <c r="N39" s="184">
        <v>111.09</v>
      </c>
      <c r="O39" s="232">
        <v>4.2726899999999999</v>
      </c>
      <c r="P39" s="184">
        <v>111.09</v>
      </c>
      <c r="Q39" s="184">
        <v>49</v>
      </c>
      <c r="R39" s="184">
        <v>49</v>
      </c>
      <c r="S39" s="184">
        <v>323</v>
      </c>
      <c r="T39" s="205">
        <v>35</v>
      </c>
      <c r="U39" s="31" t="str">
        <f>IF(R39&gt;Data!$M$15,"World Record","-")</f>
        <v>-</v>
      </c>
      <c r="V39" s="31" t="str">
        <f>IF(R39&gt;=Data!$P$14,"GM Norm","-")</f>
        <v>-</v>
      </c>
    </row>
    <row r="40" spans="1:22" ht="16.5" thickBot="1">
      <c r="A40" s="55">
        <v>37</v>
      </c>
      <c r="B40" s="179">
        <v>34</v>
      </c>
      <c r="C40" s="180">
        <v>123</v>
      </c>
      <c r="D40" s="198" t="s">
        <v>231</v>
      </c>
      <c r="E40" s="52">
        <f>VLOOKUP(D40,Data!$B$5:$H$370,5,FALSE)</f>
        <v>0</v>
      </c>
      <c r="F40" s="141">
        <v>23</v>
      </c>
      <c r="G40" s="146">
        <v>5</v>
      </c>
      <c r="H40" s="151">
        <v>0</v>
      </c>
      <c r="I40" s="181">
        <v>300</v>
      </c>
      <c r="J40" s="134">
        <v>0</v>
      </c>
      <c r="K40" s="154">
        <v>5</v>
      </c>
      <c r="L40" s="156">
        <v>0</v>
      </c>
      <c r="M40" s="181">
        <v>300</v>
      </c>
      <c r="N40" s="181">
        <v>111.09</v>
      </c>
      <c r="O40" s="235">
        <v>49.136000000000003</v>
      </c>
      <c r="P40" s="181">
        <v>111.09</v>
      </c>
      <c r="Q40" s="181">
        <v>0</v>
      </c>
      <c r="R40" s="181">
        <v>49</v>
      </c>
      <c r="S40" s="181">
        <v>288</v>
      </c>
      <c r="T40" s="206">
        <v>-140</v>
      </c>
      <c r="U40" s="31" t="str">
        <f>IF(R40&gt;Data!$M$15,"World Record","-")</f>
        <v>-</v>
      </c>
      <c r="V40" s="31" t="str">
        <f>IF(R40&gt;=Data!$P$14,"GM Norm","-")</f>
        <v>-</v>
      </c>
    </row>
    <row r="41" spans="1:22" ht="16.5" thickBot="1">
      <c r="A41" s="55">
        <v>38</v>
      </c>
      <c r="B41" s="182">
        <v>38</v>
      </c>
      <c r="C41" s="183">
        <v>76</v>
      </c>
      <c r="D41" s="197" t="s">
        <v>200</v>
      </c>
      <c r="E41" s="52">
        <f>VLOOKUP(D41,Data!$B$5:$H$370,5,FALSE)</f>
        <v>0</v>
      </c>
      <c r="F41" s="141">
        <v>4</v>
      </c>
      <c r="G41" s="146">
        <v>5</v>
      </c>
      <c r="H41" s="153">
        <v>0</v>
      </c>
      <c r="I41" s="184">
        <v>300</v>
      </c>
      <c r="J41" s="135">
        <v>22</v>
      </c>
      <c r="K41" s="155">
        <v>5</v>
      </c>
      <c r="L41" s="157">
        <v>0</v>
      </c>
      <c r="M41" s="184">
        <v>300</v>
      </c>
      <c r="N41" s="184">
        <v>111.09</v>
      </c>
      <c r="O41" s="232">
        <v>8.5453799999999998</v>
      </c>
      <c r="P41" s="184">
        <v>111.09</v>
      </c>
      <c r="Q41" s="184">
        <v>47</v>
      </c>
      <c r="R41" s="184">
        <v>47</v>
      </c>
      <c r="S41" s="184">
        <v>428</v>
      </c>
      <c r="T41" s="205">
        <v>-363</v>
      </c>
      <c r="U41" s="31" t="str">
        <f>IF(R41&gt;Data!$M$15,"World Record","-")</f>
        <v>-</v>
      </c>
      <c r="V41" s="31" t="str">
        <f>IF(R41&gt;=Data!$P$14,"GM Norm","-")</f>
        <v>-</v>
      </c>
    </row>
    <row r="42" spans="1:22" ht="16.5" thickBot="1">
      <c r="A42" s="55">
        <v>39</v>
      </c>
      <c r="B42" s="179">
        <v>39</v>
      </c>
      <c r="C42" s="180">
        <v>36</v>
      </c>
      <c r="D42" s="198" t="s">
        <v>234</v>
      </c>
      <c r="E42" s="52">
        <f>VLOOKUP(D42,Data!$B$5:$H$370,5,FALSE)</f>
        <v>0</v>
      </c>
      <c r="F42" s="141">
        <v>2</v>
      </c>
      <c r="G42" s="146">
        <v>5</v>
      </c>
      <c r="H42" s="151">
        <v>0</v>
      </c>
      <c r="I42" s="181">
        <v>300</v>
      </c>
      <c r="J42" s="134">
        <v>21</v>
      </c>
      <c r="K42" s="154">
        <v>5</v>
      </c>
      <c r="L42" s="156">
        <v>0</v>
      </c>
      <c r="M42" s="181">
        <v>300</v>
      </c>
      <c r="N42" s="181">
        <v>111.09</v>
      </c>
      <c r="O42" s="235">
        <v>4.2726899999999999</v>
      </c>
      <c r="P42" s="181">
        <v>111.09</v>
      </c>
      <c r="Q42" s="181">
        <v>45</v>
      </c>
      <c r="R42" s="181">
        <v>45</v>
      </c>
      <c r="S42" s="181">
        <v>791</v>
      </c>
      <c r="T42" s="206">
        <v>48</v>
      </c>
      <c r="U42" s="31" t="str">
        <f>IF(R42&gt;Data!$M$15,"World Record","-")</f>
        <v>-</v>
      </c>
      <c r="V42" s="31" t="str">
        <f>IF(R42&gt;=Data!$P$14,"GM Norm","-")</f>
        <v>-</v>
      </c>
    </row>
    <row r="43" spans="1:22" ht="16.5" thickBot="1">
      <c r="A43" s="55">
        <v>40</v>
      </c>
      <c r="B43" s="182">
        <v>39</v>
      </c>
      <c r="C43" s="183">
        <v>37</v>
      </c>
      <c r="D43" s="197" t="s">
        <v>251</v>
      </c>
      <c r="E43" s="52">
        <f>VLOOKUP(D43,Data!$B$5:$H$370,5,FALSE)</f>
        <v>0</v>
      </c>
      <c r="F43" s="141">
        <v>21</v>
      </c>
      <c r="G43" s="146">
        <v>5</v>
      </c>
      <c r="H43" s="153">
        <v>0</v>
      </c>
      <c r="I43" s="184">
        <v>300</v>
      </c>
      <c r="J43" s="135">
        <v>15</v>
      </c>
      <c r="K43" s="155">
        <v>5</v>
      </c>
      <c r="L43" s="157">
        <v>0</v>
      </c>
      <c r="M43" s="184">
        <v>300</v>
      </c>
      <c r="N43" s="184">
        <v>111.09</v>
      </c>
      <c r="O43" s="232">
        <v>44.863300000000002</v>
      </c>
      <c r="P43" s="184">
        <v>111.09</v>
      </c>
      <c r="Q43" s="184">
        <v>32</v>
      </c>
      <c r="R43" s="184">
        <v>45</v>
      </c>
      <c r="S43" s="184">
        <v>743</v>
      </c>
      <c r="T43" s="205">
        <v>743</v>
      </c>
      <c r="U43" s="31" t="str">
        <f>IF(R43&gt;Data!$M$15,"World Record","-")</f>
        <v>-</v>
      </c>
      <c r="V43" s="31" t="str">
        <f>IF(R43&gt;=Data!$P$14,"GM Norm","-")</f>
        <v>-</v>
      </c>
    </row>
    <row r="44" spans="1:22" ht="16.5" thickBot="1">
      <c r="A44" s="55">
        <v>41</v>
      </c>
      <c r="B44" s="179">
        <v>39</v>
      </c>
      <c r="C44" s="180">
        <v>38</v>
      </c>
      <c r="D44" s="198" t="s">
        <v>256</v>
      </c>
      <c r="E44" s="52">
        <f>VLOOKUP(D44,Data!$B$5:$H$370,5,FALSE)</f>
        <v>0</v>
      </c>
      <c r="F44" s="141">
        <v>21</v>
      </c>
      <c r="G44" s="146">
        <v>5</v>
      </c>
      <c r="H44" s="151">
        <v>0</v>
      </c>
      <c r="I44" s="181">
        <v>300</v>
      </c>
      <c r="J44" s="134">
        <v>5</v>
      </c>
      <c r="K44" s="154">
        <v>5</v>
      </c>
      <c r="L44" s="156">
        <v>0</v>
      </c>
      <c r="M44" s="181">
        <v>300</v>
      </c>
      <c r="N44" s="181">
        <v>111.09</v>
      </c>
      <c r="O44" s="235">
        <v>44.863300000000002</v>
      </c>
      <c r="P44" s="181">
        <v>111.09</v>
      </c>
      <c r="Q44" s="181">
        <v>11</v>
      </c>
      <c r="R44" s="181">
        <v>45</v>
      </c>
      <c r="S44" s="181">
        <v>740</v>
      </c>
      <c r="T44" s="206">
        <v>213</v>
      </c>
      <c r="U44" s="31" t="str">
        <f>IF(R44&gt;Data!$M$15,"World Record","-")</f>
        <v>-</v>
      </c>
      <c r="V44" s="31" t="str">
        <f>IF(R44&gt;=Data!$P$14,"GM Norm","-")</f>
        <v>-</v>
      </c>
    </row>
    <row r="45" spans="1:22" ht="16.5" thickBot="1">
      <c r="A45" s="55">
        <v>42</v>
      </c>
      <c r="B45" s="182">
        <v>39</v>
      </c>
      <c r="C45" s="183">
        <v>63</v>
      </c>
      <c r="D45" s="197" t="s">
        <v>288</v>
      </c>
      <c r="E45" s="52">
        <f>VLOOKUP(D45,Data!$B$5:$H$370,5,FALSE)</f>
        <v>0</v>
      </c>
      <c r="F45" s="141">
        <v>21</v>
      </c>
      <c r="G45" s="146">
        <v>5</v>
      </c>
      <c r="H45" s="153">
        <v>0</v>
      </c>
      <c r="I45" s="184">
        <v>300</v>
      </c>
      <c r="J45" s="135">
        <v>20</v>
      </c>
      <c r="K45" s="155">
        <v>5</v>
      </c>
      <c r="L45" s="157">
        <v>0</v>
      </c>
      <c r="M45" s="184">
        <v>300</v>
      </c>
      <c r="N45" s="184">
        <v>111.09</v>
      </c>
      <c r="O45" s="232">
        <v>44.863300000000002</v>
      </c>
      <c r="P45" s="184">
        <v>111.09</v>
      </c>
      <c r="Q45" s="184">
        <v>43</v>
      </c>
      <c r="R45" s="184">
        <v>45</v>
      </c>
      <c r="S45" s="184">
        <v>527</v>
      </c>
      <c r="T45" s="205">
        <v>26</v>
      </c>
      <c r="U45" s="31" t="str">
        <f>IF(R45&gt;Data!$M$15,"World Record","-")</f>
        <v>-</v>
      </c>
      <c r="V45" s="31" t="str">
        <f>IF(R45&gt;=Data!$P$14,"GM Norm","-")</f>
        <v>-</v>
      </c>
    </row>
    <row r="46" spans="1:22" ht="16.5" thickBot="1">
      <c r="A46" s="55">
        <v>43</v>
      </c>
      <c r="B46" s="179">
        <v>39</v>
      </c>
      <c r="C46" s="180">
        <v>64</v>
      </c>
      <c r="D46" s="198" t="s">
        <v>296</v>
      </c>
      <c r="E46" s="52">
        <f>VLOOKUP(D46,Data!$B$5:$H$370,5,FALSE)</f>
        <v>0</v>
      </c>
      <c r="F46" s="141">
        <v>21</v>
      </c>
      <c r="G46" s="146">
        <v>5</v>
      </c>
      <c r="H46" s="153">
        <v>0</v>
      </c>
      <c r="I46" s="181">
        <v>300</v>
      </c>
      <c r="J46" s="135">
        <v>0</v>
      </c>
      <c r="K46" s="155">
        <v>5</v>
      </c>
      <c r="L46" s="157">
        <v>0</v>
      </c>
      <c r="M46" s="181">
        <v>300</v>
      </c>
      <c r="N46" s="181">
        <v>111.09</v>
      </c>
      <c r="O46" s="235">
        <v>44.863300000000002</v>
      </c>
      <c r="P46" s="181">
        <v>111.09</v>
      </c>
      <c r="Q46" s="181">
        <v>0</v>
      </c>
      <c r="R46" s="181">
        <v>45</v>
      </c>
      <c r="S46" s="181">
        <v>501</v>
      </c>
      <c r="T46" s="206">
        <v>107</v>
      </c>
      <c r="U46" s="31" t="str">
        <f>IF(R46&gt;Data!$M$15,"World Record","-")</f>
        <v>-</v>
      </c>
      <c r="V46" s="31" t="str">
        <f>IF(R46&gt;=Data!$P$14,"GM Norm","-")</f>
        <v>-</v>
      </c>
    </row>
    <row r="47" spans="1:22" ht="16.5" thickBot="1">
      <c r="A47" s="55">
        <v>44</v>
      </c>
      <c r="B47" s="182">
        <v>39</v>
      </c>
      <c r="C47" s="183">
        <v>89</v>
      </c>
      <c r="D47" s="197" t="s">
        <v>373</v>
      </c>
      <c r="E47" s="52">
        <f>VLOOKUP(D47,Data!$B$5:$H$370,5,FALSE)</f>
        <v>0</v>
      </c>
      <c r="F47" s="141">
        <v>14</v>
      </c>
      <c r="G47" s="146">
        <v>5</v>
      </c>
      <c r="H47" s="153">
        <v>0</v>
      </c>
      <c r="I47" s="184">
        <v>300</v>
      </c>
      <c r="J47" s="135">
        <v>21</v>
      </c>
      <c r="K47" s="155">
        <v>5</v>
      </c>
      <c r="L47" s="157">
        <v>0</v>
      </c>
      <c r="M47" s="184">
        <v>300</v>
      </c>
      <c r="N47" s="184">
        <v>111.09</v>
      </c>
      <c r="O47" s="232">
        <v>29.908799999999999</v>
      </c>
      <c r="P47" s="184">
        <v>111.09</v>
      </c>
      <c r="Q47" s="184">
        <v>45</v>
      </c>
      <c r="R47" s="184">
        <v>45</v>
      </c>
      <c r="S47" s="184">
        <v>394</v>
      </c>
      <c r="T47" s="205">
        <v>-249</v>
      </c>
      <c r="U47" s="31" t="str">
        <f>IF(R47&gt;Data!$M$15,"World Record","-")</f>
        <v>-</v>
      </c>
      <c r="V47" s="31" t="str">
        <f>IF(R47&gt;=Data!$P$14,"GM Norm","-")</f>
        <v>-</v>
      </c>
    </row>
    <row r="48" spans="1:22" ht="16.5" thickBot="1">
      <c r="A48" s="55">
        <v>45</v>
      </c>
      <c r="B48" s="179">
        <v>45</v>
      </c>
      <c r="C48" s="180">
        <v>49</v>
      </c>
      <c r="D48" s="198" t="s">
        <v>319</v>
      </c>
      <c r="E48" s="52">
        <f>VLOOKUP(D48,Data!$B$5:$H$370,5,FALSE)</f>
        <v>0</v>
      </c>
      <c r="F48" s="141">
        <v>20</v>
      </c>
      <c r="G48" s="146">
        <v>5</v>
      </c>
      <c r="H48" s="153">
        <v>0</v>
      </c>
      <c r="I48" s="181">
        <v>300</v>
      </c>
      <c r="J48" s="135">
        <v>4</v>
      </c>
      <c r="K48" s="155">
        <v>5</v>
      </c>
      <c r="L48" s="157">
        <v>0</v>
      </c>
      <c r="M48" s="181">
        <v>300</v>
      </c>
      <c r="N48" s="181">
        <v>111.09</v>
      </c>
      <c r="O48" s="235">
        <v>42.726900000000001</v>
      </c>
      <c r="P48" s="181">
        <v>111.09</v>
      </c>
      <c r="Q48" s="181">
        <v>9</v>
      </c>
      <c r="R48" s="181">
        <v>43</v>
      </c>
      <c r="S48" s="181">
        <v>643</v>
      </c>
      <c r="T48" s="206">
        <v>511</v>
      </c>
      <c r="U48" s="31" t="str">
        <f>IF(R48&gt;Data!$M$15,"World Record","-")</f>
        <v>-</v>
      </c>
      <c r="V48" s="31" t="str">
        <f>IF(R48&gt;=Data!$P$14,"GM Norm","-")</f>
        <v>-</v>
      </c>
    </row>
    <row r="49" spans="1:22" ht="16.5" thickBot="1">
      <c r="A49" s="55">
        <v>46</v>
      </c>
      <c r="B49" s="182">
        <v>45</v>
      </c>
      <c r="C49" s="183">
        <v>215</v>
      </c>
      <c r="D49" s="197" t="s">
        <v>266</v>
      </c>
      <c r="E49" s="52">
        <f>VLOOKUP(D49,Data!$B$5:$H$370,5,FALSE)</f>
        <v>0</v>
      </c>
      <c r="F49" s="141">
        <v>20</v>
      </c>
      <c r="G49" s="146">
        <v>5</v>
      </c>
      <c r="H49" s="153">
        <v>0</v>
      </c>
      <c r="I49" s="184">
        <v>300</v>
      </c>
      <c r="J49" s="135">
        <v>0</v>
      </c>
      <c r="K49" s="155">
        <v>5</v>
      </c>
      <c r="L49" s="157">
        <v>0</v>
      </c>
      <c r="M49" s="184">
        <v>300</v>
      </c>
      <c r="N49" s="184">
        <v>111.09</v>
      </c>
      <c r="O49" s="232">
        <v>42.726900000000001</v>
      </c>
      <c r="P49" s="184">
        <v>111.09</v>
      </c>
      <c r="Q49" s="184">
        <v>0</v>
      </c>
      <c r="R49" s="184">
        <v>43</v>
      </c>
      <c r="S49" s="184">
        <v>132</v>
      </c>
      <c r="T49" s="205">
        <v>3</v>
      </c>
      <c r="U49" s="31" t="str">
        <f>IF(R49&gt;Data!$M$15,"World Record","-")</f>
        <v>-</v>
      </c>
      <c r="V49" s="31" t="str">
        <f>IF(R49&gt;=Data!$P$14,"GM Norm","-")</f>
        <v>-</v>
      </c>
    </row>
    <row r="50" spans="1:22" ht="16.5" thickBot="1">
      <c r="A50" s="55">
        <v>47</v>
      </c>
      <c r="B50" s="179">
        <v>45</v>
      </c>
      <c r="C50" s="180">
        <v>218</v>
      </c>
      <c r="D50" s="198" t="s">
        <v>214</v>
      </c>
      <c r="E50" s="52">
        <f>VLOOKUP(D50,Data!$B$5:$H$370,5,FALSE)</f>
        <v>0</v>
      </c>
      <c r="F50" s="141">
        <v>15</v>
      </c>
      <c r="G50" s="146">
        <v>5</v>
      </c>
      <c r="H50" s="151">
        <v>0</v>
      </c>
      <c r="I50" s="181">
        <v>300</v>
      </c>
      <c r="J50" s="134">
        <v>20</v>
      </c>
      <c r="K50" s="154">
        <v>5</v>
      </c>
      <c r="L50" s="156">
        <v>0</v>
      </c>
      <c r="M50" s="181">
        <v>300</v>
      </c>
      <c r="N50" s="181">
        <v>111.09</v>
      </c>
      <c r="O50" s="235">
        <v>32.045200000000001</v>
      </c>
      <c r="P50" s="181">
        <v>111.09</v>
      </c>
      <c r="Q50" s="181">
        <v>43</v>
      </c>
      <c r="R50" s="181">
        <v>43</v>
      </c>
      <c r="S50" s="181">
        <v>129</v>
      </c>
      <c r="T50" s="206">
        <v>-1868</v>
      </c>
      <c r="U50" s="31" t="str">
        <f>IF(R50&gt;Data!$M$15,"World Record","-")</f>
        <v>-</v>
      </c>
      <c r="V50" s="31" t="str">
        <f>IF(R50&gt;=Data!$P$14,"GM Norm","-")</f>
        <v>-</v>
      </c>
    </row>
    <row r="51" spans="1:22" ht="16.5" thickBot="1">
      <c r="A51" s="55">
        <v>48</v>
      </c>
      <c r="B51" s="182">
        <v>48</v>
      </c>
      <c r="C51" s="183">
        <v>13</v>
      </c>
      <c r="D51" s="197" t="s">
        <v>379</v>
      </c>
      <c r="E51" s="52">
        <f>VLOOKUP(D51,Data!$B$5:$H$370,5,FALSE)</f>
        <v>0</v>
      </c>
      <c r="F51" s="141">
        <v>14</v>
      </c>
      <c r="G51" s="146">
        <v>5</v>
      </c>
      <c r="H51" s="153">
        <v>0</v>
      </c>
      <c r="I51" s="184">
        <v>300</v>
      </c>
      <c r="J51" s="135">
        <v>19</v>
      </c>
      <c r="K51" s="155">
        <v>5</v>
      </c>
      <c r="L51" s="157">
        <v>0</v>
      </c>
      <c r="M51" s="184">
        <v>300</v>
      </c>
      <c r="N51" s="184">
        <v>111.09</v>
      </c>
      <c r="O51" s="232">
        <v>29.908799999999999</v>
      </c>
      <c r="P51" s="184">
        <v>111.09</v>
      </c>
      <c r="Q51" s="184">
        <v>41</v>
      </c>
      <c r="R51" s="184">
        <v>41</v>
      </c>
      <c r="S51" s="184">
        <v>1997</v>
      </c>
      <c r="T51" s="205">
        <v>1128</v>
      </c>
      <c r="U51" s="31" t="str">
        <f>IF(R51&gt;Data!$M$15,"World Record","-")</f>
        <v>-</v>
      </c>
      <c r="V51" s="31" t="str">
        <f>IF(R51&gt;=Data!$P$14,"GM Norm","-")</f>
        <v>-</v>
      </c>
    </row>
    <row r="52" spans="1:22" ht="16.5" thickBot="1">
      <c r="A52" s="55">
        <v>49</v>
      </c>
      <c r="B52" s="179">
        <v>48</v>
      </c>
      <c r="C52" s="180">
        <v>35</v>
      </c>
      <c r="D52" s="198" t="s">
        <v>199</v>
      </c>
      <c r="E52" s="52">
        <f>VLOOKUP(D52,Data!$B$5:$H$370,5,FALSE)</f>
        <v>0</v>
      </c>
      <c r="F52" s="141">
        <v>19</v>
      </c>
      <c r="G52" s="146">
        <v>5</v>
      </c>
      <c r="H52" s="153">
        <v>0</v>
      </c>
      <c r="I52" s="181">
        <v>300</v>
      </c>
      <c r="J52" s="135">
        <v>0</v>
      </c>
      <c r="K52" s="155">
        <v>5</v>
      </c>
      <c r="L52" s="157">
        <v>0</v>
      </c>
      <c r="M52" s="181">
        <v>300</v>
      </c>
      <c r="N52" s="181">
        <v>111.09</v>
      </c>
      <c r="O52" s="235">
        <v>40.590600000000002</v>
      </c>
      <c r="P52" s="181">
        <v>111.09</v>
      </c>
      <c r="Q52" s="181">
        <v>0</v>
      </c>
      <c r="R52" s="181">
        <v>41</v>
      </c>
      <c r="S52" s="181">
        <v>869</v>
      </c>
      <c r="T52" s="206">
        <v>869</v>
      </c>
      <c r="U52" s="31" t="str">
        <f>IF(R52&gt;Data!$M$15,"World Record","-")</f>
        <v>-</v>
      </c>
      <c r="V52" s="31" t="str">
        <f>IF(R52&gt;=Data!$P$14,"GM Norm","-")</f>
        <v>-</v>
      </c>
    </row>
    <row r="53" spans="1:22" ht="16.5" thickBot="1">
      <c r="A53" s="55">
        <v>50</v>
      </c>
      <c r="B53" s="182">
        <v>48</v>
      </c>
      <c r="C53" s="183">
        <v>219</v>
      </c>
      <c r="D53" s="197" t="s">
        <v>224</v>
      </c>
      <c r="E53" s="52">
        <f>VLOOKUP(D53,Data!$B$5:$H$370,5,FALSE)</f>
        <v>0</v>
      </c>
      <c r="F53" s="141">
        <v>19</v>
      </c>
      <c r="G53" s="146">
        <v>5</v>
      </c>
      <c r="H53" s="153">
        <v>0</v>
      </c>
      <c r="I53" s="184">
        <v>300</v>
      </c>
      <c r="J53" s="135">
        <v>0</v>
      </c>
      <c r="K53" s="155">
        <v>5</v>
      </c>
      <c r="L53" s="157">
        <v>0</v>
      </c>
      <c r="M53" s="184">
        <v>300</v>
      </c>
      <c r="N53" s="184">
        <v>111.09</v>
      </c>
      <c r="O53" s="232">
        <v>40.590600000000002</v>
      </c>
      <c r="P53" s="184">
        <v>111.09</v>
      </c>
      <c r="Q53" s="184">
        <v>0</v>
      </c>
      <c r="R53" s="184">
        <v>41</v>
      </c>
      <c r="S53" s="184">
        <v>129</v>
      </c>
      <c r="T53" s="205">
        <v>-880</v>
      </c>
      <c r="U53" s="31" t="str">
        <f>IF(R53&gt;Data!$M$15,"World Record","-")</f>
        <v>-</v>
      </c>
      <c r="V53" s="31" t="str">
        <f>IF(R53&gt;=Data!$P$14,"GM Norm","-")</f>
        <v>-</v>
      </c>
    </row>
    <row r="54" spans="1:22" ht="16.5" thickBot="1">
      <c r="A54" s="55">
        <v>51</v>
      </c>
      <c r="B54" s="179">
        <v>51</v>
      </c>
      <c r="C54" s="180">
        <v>30</v>
      </c>
      <c r="D54" s="198" t="s">
        <v>362</v>
      </c>
      <c r="E54" s="52">
        <f>VLOOKUP(D54,Data!$B$5:$H$370,5,FALSE)</f>
        <v>0</v>
      </c>
      <c r="F54" s="141">
        <v>2</v>
      </c>
      <c r="G54" s="146">
        <v>5</v>
      </c>
      <c r="H54" s="151">
        <v>0</v>
      </c>
      <c r="I54" s="181">
        <v>300</v>
      </c>
      <c r="J54" s="134">
        <v>18</v>
      </c>
      <c r="K54" s="154">
        <v>5</v>
      </c>
      <c r="L54" s="156">
        <v>0</v>
      </c>
      <c r="M54" s="181">
        <v>300</v>
      </c>
      <c r="N54" s="181">
        <v>111.09</v>
      </c>
      <c r="O54" s="235">
        <v>4.2726899999999999</v>
      </c>
      <c r="P54" s="181">
        <v>111.09</v>
      </c>
      <c r="Q54" s="181">
        <v>38</v>
      </c>
      <c r="R54" s="181">
        <v>38</v>
      </c>
      <c r="S54" s="181">
        <v>1008</v>
      </c>
      <c r="T54" s="206">
        <v>315</v>
      </c>
      <c r="U54" s="31" t="str">
        <f>IF(R54&gt;Data!$M$15,"World Record","-")</f>
        <v>-</v>
      </c>
      <c r="V54" s="31" t="str">
        <f>IF(R54&gt;=Data!$P$14,"GM Norm","-")</f>
        <v>-</v>
      </c>
    </row>
    <row r="55" spans="1:22" ht="16.5" thickBot="1">
      <c r="A55" s="55">
        <v>52</v>
      </c>
      <c r="B55" s="182">
        <v>51</v>
      </c>
      <c r="C55" s="183">
        <v>44</v>
      </c>
      <c r="D55" s="197" t="s">
        <v>225</v>
      </c>
      <c r="E55" s="52">
        <f>VLOOKUP(D55,Data!$B$5:$H$370,5,FALSE)</f>
        <v>0</v>
      </c>
      <c r="F55" s="141">
        <v>15</v>
      </c>
      <c r="G55" s="146">
        <v>5</v>
      </c>
      <c r="H55" s="153">
        <v>0</v>
      </c>
      <c r="I55" s="184">
        <v>300</v>
      </c>
      <c r="J55" s="135">
        <v>18</v>
      </c>
      <c r="K55" s="155">
        <v>5</v>
      </c>
      <c r="L55" s="157">
        <v>0</v>
      </c>
      <c r="M55" s="184">
        <v>300</v>
      </c>
      <c r="N55" s="184">
        <v>111.09</v>
      </c>
      <c r="O55" s="232">
        <v>32.045200000000001</v>
      </c>
      <c r="P55" s="184">
        <v>111.09</v>
      </c>
      <c r="Q55" s="184">
        <v>38</v>
      </c>
      <c r="R55" s="184">
        <v>38</v>
      </c>
      <c r="S55" s="184">
        <v>693</v>
      </c>
      <c r="T55" s="205">
        <v>116</v>
      </c>
      <c r="U55" s="31" t="str">
        <f>IF(R55&gt;Data!$M$15,"World Record","-")</f>
        <v>-</v>
      </c>
      <c r="V55" s="31" t="str">
        <f>IF(R55&gt;=Data!$P$14,"GM Norm","-")</f>
        <v>-</v>
      </c>
    </row>
    <row r="56" spans="1:22" ht="16.5" thickBot="1">
      <c r="A56" s="55">
        <v>53</v>
      </c>
      <c r="B56" s="179">
        <v>51</v>
      </c>
      <c r="C56" s="180">
        <v>54</v>
      </c>
      <c r="D56" s="198" t="s">
        <v>235</v>
      </c>
      <c r="E56" s="52">
        <f>VLOOKUP(D56,Data!$B$5:$H$370,5,FALSE)</f>
        <v>0</v>
      </c>
      <c r="F56" s="141">
        <v>18</v>
      </c>
      <c r="G56" s="146">
        <v>5</v>
      </c>
      <c r="H56" s="151">
        <v>0</v>
      </c>
      <c r="I56" s="181">
        <v>300</v>
      </c>
      <c r="J56" s="134">
        <v>0</v>
      </c>
      <c r="K56" s="154">
        <v>5</v>
      </c>
      <c r="L56" s="156">
        <v>0</v>
      </c>
      <c r="M56" s="181">
        <v>300</v>
      </c>
      <c r="N56" s="181">
        <v>111.09</v>
      </c>
      <c r="O56" s="235">
        <v>38.4542</v>
      </c>
      <c r="P56" s="181">
        <v>111.09</v>
      </c>
      <c r="Q56" s="181">
        <v>0</v>
      </c>
      <c r="R56" s="181">
        <v>38</v>
      </c>
      <c r="S56" s="181">
        <v>577</v>
      </c>
      <c r="T56" s="206">
        <v>383</v>
      </c>
      <c r="U56" s="31" t="str">
        <f>IF(R56&gt;Data!$M$15,"World Record","-")</f>
        <v>-</v>
      </c>
      <c r="V56" s="31" t="str">
        <f>IF(R56&gt;=Data!$P$14,"GM Norm","-")</f>
        <v>-</v>
      </c>
    </row>
    <row r="57" spans="1:22" ht="16.5" thickBot="1">
      <c r="A57" s="55">
        <v>54</v>
      </c>
      <c r="B57" s="182">
        <v>51</v>
      </c>
      <c r="C57" s="183">
        <v>167</v>
      </c>
      <c r="D57" s="197" t="s">
        <v>422</v>
      </c>
      <c r="E57" s="52">
        <f>VLOOKUP(D57,Data!$B$5:$H$370,5,FALSE)</f>
        <v>0</v>
      </c>
      <c r="F57" s="141">
        <v>0</v>
      </c>
      <c r="G57" s="146">
        <v>5</v>
      </c>
      <c r="H57" s="153">
        <v>0</v>
      </c>
      <c r="I57" s="184">
        <v>300</v>
      </c>
      <c r="J57" s="135">
        <v>18</v>
      </c>
      <c r="K57" s="155">
        <v>5</v>
      </c>
      <c r="L57" s="157">
        <v>0</v>
      </c>
      <c r="M57" s="184">
        <v>300</v>
      </c>
      <c r="N57" s="184">
        <v>111.09</v>
      </c>
      <c r="O57" s="232">
        <v>0</v>
      </c>
      <c r="P57" s="184">
        <v>111.09</v>
      </c>
      <c r="Q57" s="184">
        <v>38</v>
      </c>
      <c r="R57" s="184">
        <v>38</v>
      </c>
      <c r="S57" s="184">
        <v>194</v>
      </c>
      <c r="T57" s="205">
        <v>-889</v>
      </c>
      <c r="U57" s="31" t="str">
        <f>IF(R57&gt;Data!$M$15,"World Record","-")</f>
        <v>-</v>
      </c>
      <c r="V57" s="31" t="str">
        <f>IF(R57&gt;=Data!$P$14,"GM Norm","-")</f>
        <v>-</v>
      </c>
    </row>
    <row r="58" spans="1:22" ht="16.5" thickBot="1">
      <c r="A58" s="55">
        <v>55</v>
      </c>
      <c r="B58" s="179">
        <v>55</v>
      </c>
      <c r="C58" s="180">
        <v>28</v>
      </c>
      <c r="D58" s="198" t="s">
        <v>378</v>
      </c>
      <c r="E58" s="52">
        <f>VLOOKUP(D58,Data!$B$5:$H$370,5,FALSE)</f>
        <v>0</v>
      </c>
      <c r="F58" s="141">
        <v>4</v>
      </c>
      <c r="G58" s="146">
        <v>5</v>
      </c>
      <c r="H58" s="153">
        <v>0</v>
      </c>
      <c r="I58" s="181">
        <v>300</v>
      </c>
      <c r="J58" s="135">
        <v>17</v>
      </c>
      <c r="K58" s="155">
        <v>5</v>
      </c>
      <c r="L58" s="157">
        <v>0</v>
      </c>
      <c r="M58" s="181">
        <v>300</v>
      </c>
      <c r="N58" s="181">
        <v>111.09</v>
      </c>
      <c r="O58" s="235">
        <v>8.5453799999999998</v>
      </c>
      <c r="P58" s="181">
        <v>111.09</v>
      </c>
      <c r="Q58" s="181">
        <v>36</v>
      </c>
      <c r="R58" s="181">
        <v>36</v>
      </c>
      <c r="S58" s="181">
        <v>1083</v>
      </c>
      <c r="T58" s="206">
        <v>166</v>
      </c>
      <c r="U58" s="31" t="str">
        <f>IF(R58&gt;Data!$M$15,"World Record","-")</f>
        <v>-</v>
      </c>
      <c r="V58" s="31" t="str">
        <f>IF(R58&gt;=Data!$P$14,"GM Norm","-")</f>
        <v>-</v>
      </c>
    </row>
    <row r="59" spans="1:22" ht="16.5" thickBot="1">
      <c r="A59" s="55">
        <v>56</v>
      </c>
      <c r="B59" s="182">
        <v>55</v>
      </c>
      <c r="C59" s="183">
        <v>33</v>
      </c>
      <c r="D59" s="197" t="s">
        <v>399</v>
      </c>
      <c r="E59" s="52">
        <f>VLOOKUP(D59,Data!$B$5:$H$370,5,FALSE)</f>
        <v>0</v>
      </c>
      <c r="F59" s="141">
        <v>17</v>
      </c>
      <c r="G59" s="146">
        <v>5</v>
      </c>
      <c r="H59" s="153">
        <v>0</v>
      </c>
      <c r="I59" s="184">
        <v>300</v>
      </c>
      <c r="J59" s="135">
        <v>10</v>
      </c>
      <c r="K59" s="155">
        <v>5</v>
      </c>
      <c r="L59" s="157">
        <v>0</v>
      </c>
      <c r="M59" s="184">
        <v>300</v>
      </c>
      <c r="N59" s="184">
        <v>111.09</v>
      </c>
      <c r="O59" s="232">
        <v>36.317900000000002</v>
      </c>
      <c r="P59" s="184">
        <v>111.09</v>
      </c>
      <c r="Q59" s="184">
        <v>21</v>
      </c>
      <c r="R59" s="184">
        <v>36</v>
      </c>
      <c r="S59" s="184">
        <v>917</v>
      </c>
      <c r="T59" s="205">
        <v>917</v>
      </c>
      <c r="U59" s="31" t="str">
        <f>IF(R59&gt;Data!$M$15,"World Record","-")</f>
        <v>-</v>
      </c>
      <c r="V59" s="31" t="str">
        <f>IF(R59&gt;=Data!$P$14,"GM Norm","-")</f>
        <v>-</v>
      </c>
    </row>
    <row r="60" spans="1:22" ht="16.5" thickBot="1">
      <c r="A60" s="55">
        <v>57</v>
      </c>
      <c r="B60" s="179">
        <v>55</v>
      </c>
      <c r="C60" s="180">
        <v>50</v>
      </c>
      <c r="D60" s="198" t="s">
        <v>403</v>
      </c>
      <c r="E60" s="52">
        <f>VLOOKUP(D60,Data!$B$5:$H$370,5,FALSE)</f>
        <v>0</v>
      </c>
      <c r="F60" s="141">
        <v>12</v>
      </c>
      <c r="G60" s="146">
        <v>5</v>
      </c>
      <c r="H60" s="153">
        <v>0</v>
      </c>
      <c r="I60" s="181">
        <v>300</v>
      </c>
      <c r="J60" s="135">
        <v>17</v>
      </c>
      <c r="K60" s="155">
        <v>5</v>
      </c>
      <c r="L60" s="157">
        <v>0</v>
      </c>
      <c r="M60" s="181">
        <v>300</v>
      </c>
      <c r="N60" s="181">
        <v>111.09</v>
      </c>
      <c r="O60" s="235">
        <v>25.636199999999999</v>
      </c>
      <c r="P60" s="181">
        <v>111.09</v>
      </c>
      <c r="Q60" s="181">
        <v>36</v>
      </c>
      <c r="R60" s="181">
        <v>36</v>
      </c>
      <c r="S60" s="181">
        <v>641</v>
      </c>
      <c r="T60" s="206">
        <v>85</v>
      </c>
      <c r="U60" s="31" t="str">
        <f>IF(R60&gt;Data!$M$15,"World Record","-")</f>
        <v>-</v>
      </c>
      <c r="V60" s="31" t="str">
        <f>IF(R60&gt;=Data!$P$14,"GM Norm","-")</f>
        <v>-</v>
      </c>
    </row>
    <row r="61" spans="1:22" ht="16.5" thickBot="1">
      <c r="A61" s="55">
        <v>58</v>
      </c>
      <c r="B61" s="182">
        <v>55</v>
      </c>
      <c r="C61" s="183">
        <v>56</v>
      </c>
      <c r="D61" s="197" t="s">
        <v>305</v>
      </c>
      <c r="E61" s="52">
        <f>VLOOKUP(D61,Data!$B$5:$H$370,5,FALSE)</f>
        <v>0</v>
      </c>
      <c r="F61" s="141">
        <v>14</v>
      </c>
      <c r="G61" s="146">
        <v>5</v>
      </c>
      <c r="H61" s="153">
        <v>0</v>
      </c>
      <c r="I61" s="184">
        <v>300</v>
      </c>
      <c r="J61" s="135">
        <v>17</v>
      </c>
      <c r="K61" s="155">
        <v>5</v>
      </c>
      <c r="L61" s="157">
        <v>0</v>
      </c>
      <c r="M61" s="184">
        <v>300</v>
      </c>
      <c r="N61" s="184">
        <v>111.09</v>
      </c>
      <c r="O61" s="232">
        <v>29.908799999999999</v>
      </c>
      <c r="P61" s="184">
        <v>111.09</v>
      </c>
      <c r="Q61" s="184">
        <v>36</v>
      </c>
      <c r="R61" s="184">
        <v>36</v>
      </c>
      <c r="S61" s="184">
        <v>556</v>
      </c>
      <c r="T61" s="205">
        <v>310</v>
      </c>
      <c r="U61" s="31" t="str">
        <f>IF(R61&gt;Data!$M$15,"World Record","-")</f>
        <v>-</v>
      </c>
      <c r="V61" s="31" t="str">
        <f>IF(R61&gt;=Data!$P$14,"GM Norm","-")</f>
        <v>-</v>
      </c>
    </row>
    <row r="62" spans="1:22" ht="16.5" thickBot="1">
      <c r="A62" s="55">
        <v>59</v>
      </c>
      <c r="B62" s="179">
        <v>55</v>
      </c>
      <c r="C62" s="180">
        <v>138</v>
      </c>
      <c r="D62" s="198" t="s">
        <v>220</v>
      </c>
      <c r="E62" s="52">
        <f>VLOOKUP(D62,Data!$B$5:$H$370,5,FALSE)</f>
        <v>0</v>
      </c>
      <c r="F62" s="141">
        <v>8</v>
      </c>
      <c r="G62" s="146">
        <v>5</v>
      </c>
      <c r="H62" s="153">
        <v>0</v>
      </c>
      <c r="I62" s="181">
        <v>300</v>
      </c>
      <c r="J62" s="135">
        <v>17</v>
      </c>
      <c r="K62" s="155">
        <v>5</v>
      </c>
      <c r="L62" s="157">
        <v>0</v>
      </c>
      <c r="M62" s="181">
        <v>300</v>
      </c>
      <c r="N62" s="181">
        <v>111.09</v>
      </c>
      <c r="O62" s="235">
        <v>17.090800000000002</v>
      </c>
      <c r="P62" s="181">
        <v>111.09</v>
      </c>
      <c r="Q62" s="181">
        <v>36</v>
      </c>
      <c r="R62" s="181">
        <v>36</v>
      </c>
      <c r="S62" s="181">
        <v>246</v>
      </c>
      <c r="T62" s="206">
        <v>52</v>
      </c>
      <c r="U62" s="31" t="str">
        <f>IF(R62&gt;Data!$M$15,"World Record","-")</f>
        <v>-</v>
      </c>
      <c r="V62" s="31" t="str">
        <f>IF(R62&gt;=Data!$P$14,"GM Norm","-")</f>
        <v>-</v>
      </c>
    </row>
    <row r="63" spans="1:22" ht="16.5" thickBot="1">
      <c r="A63" s="55">
        <v>60</v>
      </c>
      <c r="B63" s="182">
        <v>55</v>
      </c>
      <c r="C63" s="183">
        <v>168</v>
      </c>
      <c r="D63" s="197" t="s">
        <v>502</v>
      </c>
      <c r="E63" s="52">
        <f>VLOOKUP(D63,Data!$B$5:$H$370,5,FALSE)</f>
        <v>0</v>
      </c>
      <c r="F63" s="141">
        <v>17</v>
      </c>
      <c r="G63" s="146">
        <v>5</v>
      </c>
      <c r="H63" s="153">
        <v>0</v>
      </c>
      <c r="I63" s="184">
        <v>300</v>
      </c>
      <c r="J63" s="135">
        <v>0</v>
      </c>
      <c r="K63" s="155">
        <v>5</v>
      </c>
      <c r="L63" s="157">
        <v>0</v>
      </c>
      <c r="M63" s="184">
        <v>300</v>
      </c>
      <c r="N63" s="184">
        <v>111.09</v>
      </c>
      <c r="O63" s="232">
        <v>36.317900000000002</v>
      </c>
      <c r="P63" s="184">
        <v>111.09</v>
      </c>
      <c r="Q63" s="184">
        <v>0</v>
      </c>
      <c r="R63" s="184">
        <v>36</v>
      </c>
      <c r="S63" s="184">
        <v>194</v>
      </c>
      <c r="T63" s="205">
        <v>-531</v>
      </c>
      <c r="U63" s="31" t="str">
        <f>IF(R63&gt;Data!$M$15,"World Record","-")</f>
        <v>-</v>
      </c>
      <c r="V63" s="31" t="str">
        <f>IF(R63&gt;=Data!$P$14,"GM Norm","-")</f>
        <v>-</v>
      </c>
    </row>
    <row r="64" spans="1:22" ht="16.5" thickBot="1">
      <c r="A64" s="55">
        <v>61</v>
      </c>
      <c r="B64" s="179">
        <v>61</v>
      </c>
      <c r="C64" s="180">
        <v>41</v>
      </c>
      <c r="D64" s="198" t="s">
        <v>340</v>
      </c>
      <c r="E64" s="52">
        <f>VLOOKUP(D64,Data!$B$5:$H$370,5,FALSE)</f>
        <v>0</v>
      </c>
      <c r="F64" s="141">
        <v>4</v>
      </c>
      <c r="G64" s="146">
        <v>5</v>
      </c>
      <c r="H64" s="153">
        <v>0</v>
      </c>
      <c r="I64" s="181">
        <v>300</v>
      </c>
      <c r="J64" s="135">
        <v>16</v>
      </c>
      <c r="K64" s="155">
        <v>5</v>
      </c>
      <c r="L64" s="157">
        <v>0</v>
      </c>
      <c r="M64" s="181">
        <v>300</v>
      </c>
      <c r="N64" s="181">
        <v>111.09</v>
      </c>
      <c r="O64" s="235">
        <v>8.5453799999999998</v>
      </c>
      <c r="P64" s="181">
        <v>111.09</v>
      </c>
      <c r="Q64" s="181">
        <v>34</v>
      </c>
      <c r="R64" s="181">
        <v>34</v>
      </c>
      <c r="S64" s="181">
        <v>725</v>
      </c>
      <c r="T64" s="206">
        <v>278</v>
      </c>
      <c r="U64" s="31" t="str">
        <f>IF(R64&gt;Data!$M$15,"World Record","-")</f>
        <v>-</v>
      </c>
      <c r="V64" s="31" t="str">
        <f>IF(R64&gt;=Data!$P$14,"GM Norm","-")</f>
        <v>-</v>
      </c>
    </row>
    <row r="65" spans="1:22" ht="16.5" thickBot="1">
      <c r="A65" s="55">
        <v>62</v>
      </c>
      <c r="B65" s="182">
        <v>61</v>
      </c>
      <c r="C65" s="183">
        <v>72</v>
      </c>
      <c r="D65" s="197" t="s">
        <v>490</v>
      </c>
      <c r="E65" s="52">
        <f>VLOOKUP(D65,Data!$B$5:$H$370,5,FALSE)</f>
        <v>0</v>
      </c>
      <c r="F65">
        <v>0</v>
      </c>
      <c r="G65" s="52">
        <v>5</v>
      </c>
      <c r="H65" s="153">
        <v>0</v>
      </c>
      <c r="I65" s="184">
        <v>300</v>
      </c>
      <c r="J65" s="135">
        <v>16</v>
      </c>
      <c r="K65" s="155">
        <v>5</v>
      </c>
      <c r="L65" s="157">
        <v>0</v>
      </c>
      <c r="M65" s="184">
        <v>300</v>
      </c>
      <c r="N65" s="184">
        <v>111.09</v>
      </c>
      <c r="O65" s="232">
        <v>0</v>
      </c>
      <c r="P65" s="184">
        <v>111.09</v>
      </c>
      <c r="Q65" s="184">
        <v>34</v>
      </c>
      <c r="R65" s="184">
        <v>34</v>
      </c>
      <c r="S65" s="184">
        <v>447</v>
      </c>
      <c r="T65" s="205">
        <v>35</v>
      </c>
      <c r="U65" s="31" t="str">
        <f>IF(R65&gt;Data!$M$15,"World Record","-")</f>
        <v>-</v>
      </c>
      <c r="V65" s="31" t="str">
        <f>IF(R65&gt;=Data!$P$14,"GM Norm","-")</f>
        <v>-</v>
      </c>
    </row>
    <row r="66" spans="1:22" ht="16.5" thickBot="1">
      <c r="A66" s="55">
        <v>63</v>
      </c>
      <c r="B66" s="179">
        <v>61</v>
      </c>
      <c r="C66" s="180">
        <v>84</v>
      </c>
      <c r="D66" s="198" t="s">
        <v>498</v>
      </c>
      <c r="E66" s="52">
        <f>VLOOKUP(D66,Data!$B$5:$H$370,5,FALSE)</f>
        <v>0</v>
      </c>
      <c r="F66" s="142">
        <v>16</v>
      </c>
      <c r="G66" s="148">
        <v>5</v>
      </c>
      <c r="H66" s="153">
        <v>0</v>
      </c>
      <c r="I66" s="181">
        <v>300</v>
      </c>
      <c r="J66" s="135">
        <v>7</v>
      </c>
      <c r="K66" s="155">
        <v>5</v>
      </c>
      <c r="L66" s="157">
        <v>0</v>
      </c>
      <c r="M66" s="181">
        <v>300</v>
      </c>
      <c r="N66" s="181">
        <v>111.09</v>
      </c>
      <c r="O66" s="235">
        <v>34.1815</v>
      </c>
      <c r="P66" s="181">
        <v>111.09</v>
      </c>
      <c r="Q66" s="181">
        <v>15</v>
      </c>
      <c r="R66" s="181">
        <v>34</v>
      </c>
      <c r="S66" s="181">
        <v>412</v>
      </c>
      <c r="T66" s="206">
        <v>20</v>
      </c>
      <c r="U66" s="31" t="str">
        <f>IF(R66&gt;Data!$M$15,"World Record","-")</f>
        <v>-</v>
      </c>
      <c r="V66" s="31" t="str">
        <f>IF(R66&gt;=Data!$P$14,"GM Norm","-")</f>
        <v>-</v>
      </c>
    </row>
    <row r="67" spans="1:22" ht="16.5" thickBot="1">
      <c r="A67" s="55">
        <v>64</v>
      </c>
      <c r="B67" s="182">
        <v>61</v>
      </c>
      <c r="C67" s="183">
        <v>90</v>
      </c>
      <c r="D67" s="197" t="s">
        <v>454</v>
      </c>
      <c r="E67" s="52">
        <f>VLOOKUP(D67,Data!$B$5:$H$370,5,FALSE)</f>
        <v>0</v>
      </c>
      <c r="F67" s="142">
        <v>16</v>
      </c>
      <c r="G67" s="148">
        <v>5</v>
      </c>
      <c r="H67" s="151">
        <v>0</v>
      </c>
      <c r="I67" s="184">
        <v>300</v>
      </c>
      <c r="J67" s="134">
        <v>0</v>
      </c>
      <c r="K67" s="154">
        <v>5</v>
      </c>
      <c r="L67" s="156">
        <v>0</v>
      </c>
      <c r="M67" s="184">
        <v>300</v>
      </c>
      <c r="N67" s="184">
        <v>111.09</v>
      </c>
      <c r="O67" s="232">
        <v>34.1815</v>
      </c>
      <c r="P67" s="184">
        <v>111.09</v>
      </c>
      <c r="Q67" s="184">
        <v>0</v>
      </c>
      <c r="R67" s="184">
        <v>34</v>
      </c>
      <c r="S67" s="184">
        <v>392</v>
      </c>
      <c r="T67" s="205">
        <v>72</v>
      </c>
      <c r="U67" s="31" t="str">
        <f>IF(R67&gt;Data!$M$15,"World Record","-")</f>
        <v>-</v>
      </c>
      <c r="V67" s="31" t="str">
        <f>IF(R67&gt;=Data!$P$14,"GM Norm","-")</f>
        <v>-</v>
      </c>
    </row>
    <row r="68" spans="1:22" ht="16.5" thickBot="1">
      <c r="A68" s="55">
        <v>65</v>
      </c>
      <c r="B68" s="179">
        <v>61</v>
      </c>
      <c r="C68" s="180">
        <v>108</v>
      </c>
      <c r="D68" s="198" t="s">
        <v>418</v>
      </c>
      <c r="E68" s="52">
        <f>VLOOKUP(D68,Data!$B$5:$H$370,5,FALSE)</f>
        <v>0</v>
      </c>
      <c r="F68" s="142">
        <v>16</v>
      </c>
      <c r="G68" s="148">
        <v>5</v>
      </c>
      <c r="H68" s="153">
        <v>0</v>
      </c>
      <c r="I68" s="181">
        <v>300</v>
      </c>
      <c r="J68" s="135">
        <v>16</v>
      </c>
      <c r="K68" s="155">
        <v>5</v>
      </c>
      <c r="L68" s="157">
        <v>0</v>
      </c>
      <c r="M68" s="181">
        <v>300</v>
      </c>
      <c r="N68" s="181">
        <v>111.09</v>
      </c>
      <c r="O68" s="235">
        <v>34.1815</v>
      </c>
      <c r="P68" s="181">
        <v>111.09</v>
      </c>
      <c r="Q68" s="181">
        <v>34</v>
      </c>
      <c r="R68" s="181">
        <v>34</v>
      </c>
      <c r="S68" s="181">
        <v>320</v>
      </c>
      <c r="T68" s="206">
        <v>27</v>
      </c>
      <c r="U68" s="31" t="str">
        <f>IF(R68&gt;Data!$M$15,"World Record","-")</f>
        <v>-</v>
      </c>
      <c r="V68" s="31" t="str">
        <f>IF(R68&gt;=Data!$P$14,"GM Norm","-")</f>
        <v>-</v>
      </c>
    </row>
    <row r="69" spans="1:22" ht="16.5" thickBot="1">
      <c r="A69" s="55">
        <v>66</v>
      </c>
      <c r="B69" s="182">
        <v>61</v>
      </c>
      <c r="C69" s="183">
        <v>121</v>
      </c>
      <c r="D69" s="197" t="s">
        <v>426</v>
      </c>
      <c r="E69" s="52">
        <f>VLOOKUP(D69,Data!$B$5:$H$370,5,FALSE)</f>
        <v>0</v>
      </c>
      <c r="F69" s="147">
        <v>16</v>
      </c>
      <c r="G69" s="148">
        <v>5</v>
      </c>
      <c r="H69" s="153">
        <v>0</v>
      </c>
      <c r="I69" s="184">
        <v>300</v>
      </c>
      <c r="J69" s="135">
        <v>13</v>
      </c>
      <c r="K69" s="155">
        <v>5</v>
      </c>
      <c r="L69" s="157">
        <v>0</v>
      </c>
      <c r="M69" s="184">
        <v>300</v>
      </c>
      <c r="N69" s="184">
        <v>111.09</v>
      </c>
      <c r="O69" s="232">
        <v>34.1815</v>
      </c>
      <c r="P69" s="184">
        <v>111.09</v>
      </c>
      <c r="Q69" s="184">
        <v>28</v>
      </c>
      <c r="R69" s="184">
        <v>34</v>
      </c>
      <c r="S69" s="184">
        <v>293</v>
      </c>
      <c r="T69" s="205">
        <v>20</v>
      </c>
      <c r="U69" s="31" t="str">
        <f>IF(R69&gt;Data!$M$15,"World Record","-")</f>
        <v>-</v>
      </c>
      <c r="V69" s="31" t="str">
        <f>IF(R69&gt;=Data!$P$14,"GM Norm","-")</f>
        <v>-</v>
      </c>
    </row>
    <row r="70" spans="1:22" ht="16.5" thickBot="1">
      <c r="A70" s="55">
        <v>67</v>
      </c>
      <c r="B70" s="179">
        <v>61</v>
      </c>
      <c r="C70" s="180">
        <v>130</v>
      </c>
      <c r="D70" s="198" t="s">
        <v>247</v>
      </c>
      <c r="E70" s="52">
        <f>VLOOKUP(D70,Data!$B$5:$H$370,5,FALSE)</f>
        <v>0</v>
      </c>
      <c r="F70" s="142">
        <v>16</v>
      </c>
      <c r="G70" s="148">
        <v>5</v>
      </c>
      <c r="H70" s="153">
        <v>0</v>
      </c>
      <c r="I70" s="181">
        <v>300</v>
      </c>
      <c r="J70" s="135">
        <v>0</v>
      </c>
      <c r="K70" s="155">
        <v>5</v>
      </c>
      <c r="L70" s="157">
        <v>0</v>
      </c>
      <c r="M70" s="181">
        <v>300</v>
      </c>
      <c r="N70" s="181">
        <v>111.09</v>
      </c>
      <c r="O70" s="235">
        <v>34.1815</v>
      </c>
      <c r="P70" s="181">
        <v>111.09</v>
      </c>
      <c r="Q70" s="181">
        <v>0</v>
      </c>
      <c r="R70" s="181">
        <v>34</v>
      </c>
      <c r="S70" s="181">
        <v>273</v>
      </c>
      <c r="T70" s="206">
        <v>5</v>
      </c>
      <c r="U70" s="31" t="str">
        <f>IF(R70&gt;Data!$M$15,"World Record","-")</f>
        <v>-</v>
      </c>
      <c r="V70" s="31" t="str">
        <f>IF(R70&gt;=Data!$P$14,"GM Norm","-")</f>
        <v>-</v>
      </c>
    </row>
    <row r="71" spans="1:22" ht="16.5" thickBot="1">
      <c r="A71" s="55">
        <v>68</v>
      </c>
      <c r="B71" s="182">
        <v>61</v>
      </c>
      <c r="C71" s="183">
        <v>133</v>
      </c>
      <c r="D71" s="197" t="s">
        <v>335</v>
      </c>
      <c r="E71" s="52">
        <f>VLOOKUP(D71,Data!$B$5:$H$370,5,FALSE)</f>
        <v>0</v>
      </c>
      <c r="F71" s="142">
        <v>3</v>
      </c>
      <c r="G71" s="148">
        <v>5</v>
      </c>
      <c r="H71" s="153">
        <v>0</v>
      </c>
      <c r="I71" s="184">
        <v>300</v>
      </c>
      <c r="J71" s="135">
        <v>16</v>
      </c>
      <c r="K71" s="155">
        <v>5</v>
      </c>
      <c r="L71" s="157">
        <v>0</v>
      </c>
      <c r="M71" s="184">
        <v>300</v>
      </c>
      <c r="N71" s="184">
        <v>111.09</v>
      </c>
      <c r="O71" s="232">
        <v>6.4090400000000001</v>
      </c>
      <c r="P71" s="184">
        <v>111.09</v>
      </c>
      <c r="Q71" s="184">
        <v>34</v>
      </c>
      <c r="R71" s="184">
        <v>34</v>
      </c>
      <c r="S71" s="184">
        <v>268</v>
      </c>
      <c r="T71" s="205">
        <v>121</v>
      </c>
      <c r="U71" s="31" t="str">
        <f>IF(R71&gt;Data!$M$15,"World Record","-")</f>
        <v>-</v>
      </c>
      <c r="V71" s="31" t="str">
        <f>IF(R71&gt;=Data!$P$14,"GM Norm","-")</f>
        <v>-</v>
      </c>
    </row>
    <row r="72" spans="1:22" ht="16.5" thickBot="1">
      <c r="A72" s="55">
        <v>69</v>
      </c>
      <c r="B72" s="179">
        <v>61</v>
      </c>
      <c r="C72" s="180">
        <v>203</v>
      </c>
      <c r="D72" s="198" t="s">
        <v>165</v>
      </c>
      <c r="E72" s="52">
        <f>VLOOKUP(D72,Data!$B$5:$H$370,5,FALSE)</f>
        <v>0</v>
      </c>
      <c r="F72" s="142">
        <v>16</v>
      </c>
      <c r="G72" s="148">
        <v>5</v>
      </c>
      <c r="H72" s="153">
        <v>0</v>
      </c>
      <c r="I72" s="181">
        <v>300</v>
      </c>
      <c r="J72" s="135">
        <v>9</v>
      </c>
      <c r="K72" s="155">
        <v>5</v>
      </c>
      <c r="L72" s="157">
        <v>0</v>
      </c>
      <c r="M72" s="181">
        <v>300</v>
      </c>
      <c r="N72" s="181">
        <v>111.09</v>
      </c>
      <c r="O72" s="235">
        <v>34.1815</v>
      </c>
      <c r="P72" s="181">
        <v>111.09</v>
      </c>
      <c r="Q72" s="181">
        <v>19</v>
      </c>
      <c r="R72" s="181">
        <v>34</v>
      </c>
      <c r="S72" s="181">
        <v>147</v>
      </c>
      <c r="T72" s="206">
        <v>-503</v>
      </c>
      <c r="U72" s="31" t="str">
        <f>IF(R72&gt;Data!$M$15,"World Record","-")</f>
        <v>-</v>
      </c>
      <c r="V72" s="31" t="str">
        <f>IF(R72&gt;=Data!$P$14,"GM Norm","-")</f>
        <v>-</v>
      </c>
    </row>
    <row r="73" spans="1:22" ht="16.5" thickBot="1">
      <c r="A73" s="55">
        <v>70</v>
      </c>
      <c r="B73" s="182">
        <v>70</v>
      </c>
      <c r="C73" s="183">
        <v>47</v>
      </c>
      <c r="D73" s="197" t="s">
        <v>329</v>
      </c>
      <c r="E73" s="52">
        <f>VLOOKUP(D73,Data!$B$5:$H$370,5,FALSE)</f>
        <v>0</v>
      </c>
      <c r="F73" s="142">
        <v>15</v>
      </c>
      <c r="G73" s="148">
        <v>5</v>
      </c>
      <c r="H73" s="153">
        <v>0</v>
      </c>
      <c r="I73" s="184">
        <v>300</v>
      </c>
      <c r="J73" s="135">
        <v>0</v>
      </c>
      <c r="K73" s="155">
        <v>5</v>
      </c>
      <c r="L73" s="157">
        <v>0</v>
      </c>
      <c r="M73" s="184">
        <v>300</v>
      </c>
      <c r="N73" s="184">
        <v>111.09</v>
      </c>
      <c r="O73" s="232">
        <v>32.045200000000001</v>
      </c>
      <c r="P73" s="184">
        <v>111.09</v>
      </c>
      <c r="Q73" s="184">
        <v>0</v>
      </c>
      <c r="R73" s="184">
        <v>32</v>
      </c>
      <c r="S73" s="184">
        <v>650</v>
      </c>
      <c r="T73" s="205">
        <v>244</v>
      </c>
      <c r="U73" s="31" t="str">
        <f>IF(R73&gt;Data!$M$15,"World Record","-")</f>
        <v>-</v>
      </c>
      <c r="V73" s="31" t="str">
        <f>IF(R73&gt;=Data!$P$14,"GM Norm","-")</f>
        <v>-</v>
      </c>
    </row>
    <row r="74" spans="1:22" ht="16.5" thickBot="1">
      <c r="A74" s="55">
        <v>71</v>
      </c>
      <c r="B74" s="179">
        <v>70</v>
      </c>
      <c r="C74" s="180">
        <v>86</v>
      </c>
      <c r="D74" s="198" t="s">
        <v>290</v>
      </c>
      <c r="E74" s="52">
        <f>VLOOKUP(D74,Data!$B$5:$H$370,5,FALSE)</f>
        <v>0</v>
      </c>
      <c r="F74" s="158">
        <v>14</v>
      </c>
      <c r="G74" s="160">
        <v>5</v>
      </c>
      <c r="H74" s="153">
        <v>0</v>
      </c>
      <c r="I74" s="181">
        <v>300</v>
      </c>
      <c r="J74" s="135">
        <v>15</v>
      </c>
      <c r="K74" s="155">
        <v>5</v>
      </c>
      <c r="L74" s="157">
        <v>0</v>
      </c>
      <c r="M74" s="181">
        <v>300</v>
      </c>
      <c r="N74" s="181">
        <v>111.09</v>
      </c>
      <c r="O74" s="235">
        <v>29.908799999999999</v>
      </c>
      <c r="P74" s="181">
        <v>111.09</v>
      </c>
      <c r="Q74" s="181">
        <v>32</v>
      </c>
      <c r="R74" s="181">
        <v>32</v>
      </c>
      <c r="S74" s="181">
        <v>406</v>
      </c>
      <c r="T74" s="206">
        <v>17</v>
      </c>
      <c r="U74" s="31" t="str">
        <f>IF(R74&gt;Data!$M$15,"World Record","-")</f>
        <v>-</v>
      </c>
      <c r="V74" s="31" t="str">
        <f>IF(R74&gt;=Data!$P$14,"GM Norm","-")</f>
        <v>-</v>
      </c>
    </row>
    <row r="75" spans="1:22" ht="16.5" thickBot="1">
      <c r="A75" s="55">
        <v>72</v>
      </c>
      <c r="B75" s="182">
        <v>70</v>
      </c>
      <c r="C75" s="183">
        <v>92</v>
      </c>
      <c r="D75" s="197" t="s">
        <v>401</v>
      </c>
      <c r="E75" s="52">
        <f>VLOOKUP(D75,Data!$B$5:$H$370,5,FALSE)</f>
        <v>0</v>
      </c>
      <c r="F75" s="142">
        <v>15</v>
      </c>
      <c r="G75" s="148">
        <v>5</v>
      </c>
      <c r="H75" s="153">
        <v>0</v>
      </c>
      <c r="I75" s="184">
        <v>300</v>
      </c>
      <c r="J75" s="135">
        <v>9</v>
      </c>
      <c r="K75" s="155">
        <v>5</v>
      </c>
      <c r="L75" s="157">
        <v>0</v>
      </c>
      <c r="M75" s="184">
        <v>300</v>
      </c>
      <c r="N75" s="184">
        <v>111.09</v>
      </c>
      <c r="O75" s="232">
        <v>32.045200000000001</v>
      </c>
      <c r="P75" s="184">
        <v>111.09</v>
      </c>
      <c r="Q75" s="184">
        <v>19</v>
      </c>
      <c r="R75" s="184">
        <v>32</v>
      </c>
      <c r="S75" s="184">
        <v>389</v>
      </c>
      <c r="T75" s="205">
        <v>83</v>
      </c>
      <c r="U75" s="31" t="str">
        <f>IF(R75&gt;Data!$M$15,"World Record","-")</f>
        <v>-</v>
      </c>
      <c r="V75" s="31" t="str">
        <f>IF(R75&gt;=Data!$P$14,"GM Norm","-")</f>
        <v>-</v>
      </c>
    </row>
    <row r="76" spans="1:22" ht="16.5" thickBot="1">
      <c r="A76" s="55">
        <v>73</v>
      </c>
      <c r="B76" s="179">
        <v>70</v>
      </c>
      <c r="C76" s="180">
        <v>114</v>
      </c>
      <c r="D76" s="198" t="s">
        <v>242</v>
      </c>
      <c r="E76" s="52">
        <f>VLOOKUP(D76,Data!$B$5:$H$370,5,FALSE)</f>
        <v>0</v>
      </c>
      <c r="F76" s="142">
        <v>10</v>
      </c>
      <c r="G76" s="148">
        <v>5</v>
      </c>
      <c r="H76" s="153">
        <v>0</v>
      </c>
      <c r="I76" s="181">
        <v>300</v>
      </c>
      <c r="J76" s="135">
        <v>15</v>
      </c>
      <c r="K76" s="155">
        <v>5</v>
      </c>
      <c r="L76" s="157">
        <v>0</v>
      </c>
      <c r="M76" s="181">
        <v>300</v>
      </c>
      <c r="N76" s="181">
        <v>111.09</v>
      </c>
      <c r="O76" s="235">
        <v>21.363499999999998</v>
      </c>
      <c r="P76" s="181">
        <v>111.09</v>
      </c>
      <c r="Q76" s="181">
        <v>32</v>
      </c>
      <c r="R76" s="181">
        <v>32</v>
      </c>
      <c r="S76" s="181">
        <v>306</v>
      </c>
      <c r="T76" s="206">
        <v>44</v>
      </c>
      <c r="U76" s="31" t="str">
        <f>IF(R76&gt;Data!$M$15,"World Record","-")</f>
        <v>-</v>
      </c>
      <c r="V76" s="31" t="str">
        <f>IF(R76&gt;=Data!$P$14,"GM Norm","-")</f>
        <v>-</v>
      </c>
    </row>
    <row r="77" spans="1:22" ht="16.5" thickBot="1">
      <c r="A77" s="55">
        <v>74</v>
      </c>
      <c r="B77" s="182">
        <v>70</v>
      </c>
      <c r="C77" s="183">
        <v>135</v>
      </c>
      <c r="D77" s="197" t="s">
        <v>499</v>
      </c>
      <c r="E77" s="52">
        <f>VLOOKUP(D77,Data!$B$5:$H$370,5,FALSE)</f>
        <v>0</v>
      </c>
      <c r="F77" s="142">
        <v>10</v>
      </c>
      <c r="G77" s="148">
        <v>5</v>
      </c>
      <c r="H77" s="151">
        <v>0</v>
      </c>
      <c r="I77" s="184">
        <v>300</v>
      </c>
      <c r="J77" s="134">
        <v>15</v>
      </c>
      <c r="K77" s="154">
        <v>5</v>
      </c>
      <c r="L77" s="156">
        <v>0</v>
      </c>
      <c r="M77" s="184">
        <v>300</v>
      </c>
      <c r="N77" s="184">
        <v>111.09</v>
      </c>
      <c r="O77" s="232">
        <v>21.363499999999998</v>
      </c>
      <c r="P77" s="184">
        <v>111.09</v>
      </c>
      <c r="Q77" s="184">
        <v>32</v>
      </c>
      <c r="R77" s="184">
        <v>32</v>
      </c>
      <c r="S77" s="184">
        <v>262</v>
      </c>
      <c r="T77" s="205">
        <v>1</v>
      </c>
      <c r="U77" s="31" t="str">
        <f>IF(R77&gt;Data!$M$15,"World Record","-")</f>
        <v>-</v>
      </c>
      <c r="V77" s="31" t="str">
        <f>IF(R77&gt;=Data!$P$14,"GM Norm","-")</f>
        <v>-</v>
      </c>
    </row>
    <row r="78" spans="1:22" ht="16.5" thickBot="1">
      <c r="A78" s="55">
        <v>75</v>
      </c>
      <c r="B78" s="179">
        <v>70</v>
      </c>
      <c r="C78" s="180">
        <v>136</v>
      </c>
      <c r="D78" s="198" t="s">
        <v>468</v>
      </c>
      <c r="E78" s="52">
        <f>VLOOKUP(D78,Data!$B$5:$H$370,5,FALSE)</f>
        <v>0</v>
      </c>
      <c r="F78" s="142">
        <v>15</v>
      </c>
      <c r="G78" s="148">
        <v>5</v>
      </c>
      <c r="H78" s="153">
        <v>0</v>
      </c>
      <c r="I78" s="181">
        <v>300</v>
      </c>
      <c r="J78" s="135">
        <v>0</v>
      </c>
      <c r="K78" s="155">
        <v>5</v>
      </c>
      <c r="L78" s="157">
        <v>0</v>
      </c>
      <c r="M78" s="181">
        <v>300</v>
      </c>
      <c r="N78" s="181">
        <v>111.09</v>
      </c>
      <c r="O78" s="235">
        <v>32.045200000000001</v>
      </c>
      <c r="P78" s="181">
        <v>111.09</v>
      </c>
      <c r="Q78" s="181">
        <v>0</v>
      </c>
      <c r="R78" s="181">
        <v>32</v>
      </c>
      <c r="S78" s="181">
        <v>261</v>
      </c>
      <c r="T78" s="206">
        <v>22</v>
      </c>
      <c r="U78" s="31" t="str">
        <f>IF(R78&gt;Data!$M$15,"World Record","-")</f>
        <v>-</v>
      </c>
      <c r="V78" s="31" t="str">
        <f>IF(R78&gt;=Data!$P$14,"GM Norm","-")</f>
        <v>-</v>
      </c>
    </row>
    <row r="79" spans="1:22" ht="16.5" thickBot="1">
      <c r="A79" s="55">
        <v>76</v>
      </c>
      <c r="B79" s="182">
        <v>70</v>
      </c>
      <c r="C79" s="183">
        <v>141</v>
      </c>
      <c r="D79" s="197" t="s">
        <v>294</v>
      </c>
      <c r="E79" s="52">
        <f>VLOOKUP(D79,Data!$B$5:$H$370,5,FALSE)</f>
        <v>0</v>
      </c>
      <c r="F79" s="142">
        <v>15</v>
      </c>
      <c r="G79" s="148">
        <v>5</v>
      </c>
      <c r="H79" s="153">
        <v>0</v>
      </c>
      <c r="I79" s="184">
        <v>300</v>
      </c>
      <c r="J79" s="135">
        <v>0</v>
      </c>
      <c r="K79" s="155">
        <v>5</v>
      </c>
      <c r="L79" s="157">
        <v>0</v>
      </c>
      <c r="M79" s="184">
        <v>300</v>
      </c>
      <c r="N79" s="184">
        <v>111.09</v>
      </c>
      <c r="O79" s="232">
        <v>32.045200000000001</v>
      </c>
      <c r="P79" s="184">
        <v>111.09</v>
      </c>
      <c r="Q79" s="184">
        <v>0</v>
      </c>
      <c r="R79" s="184">
        <v>32</v>
      </c>
      <c r="S79" s="184">
        <v>239</v>
      </c>
      <c r="T79" s="205">
        <v>25</v>
      </c>
      <c r="U79" s="31" t="str">
        <f>IF(R79&gt;Data!$M$15,"World Record","-")</f>
        <v>-</v>
      </c>
      <c r="V79" s="31" t="str">
        <f>IF(R79&gt;=Data!$P$14,"GM Norm","-")</f>
        <v>-</v>
      </c>
    </row>
    <row r="80" spans="1:22" ht="16.5" thickBot="1">
      <c r="A80" s="55">
        <v>77</v>
      </c>
      <c r="B80" s="179">
        <v>70</v>
      </c>
      <c r="C80" s="180">
        <v>157</v>
      </c>
      <c r="D80" s="198" t="s">
        <v>257</v>
      </c>
      <c r="E80" s="52">
        <f>VLOOKUP(D80,Data!$B$5:$H$370,5,FALSE)</f>
        <v>0</v>
      </c>
      <c r="F80" s="142">
        <v>15</v>
      </c>
      <c r="G80" s="148">
        <v>5</v>
      </c>
      <c r="H80" s="153">
        <v>0</v>
      </c>
      <c r="I80" s="181">
        <v>300</v>
      </c>
      <c r="J80" s="135">
        <v>0</v>
      </c>
      <c r="K80" s="155">
        <v>5</v>
      </c>
      <c r="L80" s="157">
        <v>0</v>
      </c>
      <c r="M80" s="181">
        <v>300</v>
      </c>
      <c r="N80" s="181">
        <v>111.09</v>
      </c>
      <c r="O80" s="235">
        <v>32.045200000000001</v>
      </c>
      <c r="P80" s="181">
        <v>111.09</v>
      </c>
      <c r="Q80" s="181">
        <v>0</v>
      </c>
      <c r="R80" s="181">
        <v>32</v>
      </c>
      <c r="S80" s="181">
        <v>214</v>
      </c>
      <c r="T80" s="206">
        <v>54</v>
      </c>
      <c r="U80" s="31" t="str">
        <f>IF(R80&gt;Data!$M$15,"World Record","-")</f>
        <v>-</v>
      </c>
      <c r="V80" s="31" t="str">
        <f>IF(R80&gt;=Data!$P$14,"GM Norm","-")</f>
        <v>-</v>
      </c>
    </row>
    <row r="81" spans="1:22" ht="16.5" thickBot="1">
      <c r="A81" s="55">
        <v>78</v>
      </c>
      <c r="B81" s="182">
        <v>70</v>
      </c>
      <c r="C81" s="183">
        <v>192</v>
      </c>
      <c r="D81" s="197" t="s">
        <v>471</v>
      </c>
      <c r="E81" s="52">
        <f>VLOOKUP(D81,Data!$B$5:$H$370,5,FALSE)</f>
        <v>0</v>
      </c>
      <c r="F81" s="142">
        <v>5</v>
      </c>
      <c r="G81" s="148">
        <v>5</v>
      </c>
      <c r="H81" s="153">
        <v>0</v>
      </c>
      <c r="I81" s="184">
        <v>300</v>
      </c>
      <c r="J81" s="135">
        <v>15</v>
      </c>
      <c r="K81" s="155">
        <v>5</v>
      </c>
      <c r="L81" s="157">
        <v>0</v>
      </c>
      <c r="M81" s="184">
        <v>300</v>
      </c>
      <c r="N81" s="184">
        <v>111.09</v>
      </c>
      <c r="O81" s="232">
        <v>10.681699999999999</v>
      </c>
      <c r="P81" s="184">
        <v>111.09</v>
      </c>
      <c r="Q81" s="184">
        <v>32</v>
      </c>
      <c r="R81" s="184">
        <v>32</v>
      </c>
      <c r="S81" s="184">
        <v>160</v>
      </c>
      <c r="T81" s="205">
        <v>-511</v>
      </c>
      <c r="U81" s="31" t="str">
        <f>IF(R81&gt;Data!$M$15,"World Record","-")</f>
        <v>-</v>
      </c>
      <c r="V81" s="31" t="str">
        <f>IF(R81&gt;=Data!$P$14,"GM Norm","-")</f>
        <v>-</v>
      </c>
    </row>
    <row r="82" spans="1:22" ht="16.5" thickBot="1">
      <c r="A82" s="55">
        <v>79</v>
      </c>
      <c r="B82" s="179">
        <v>79</v>
      </c>
      <c r="C82" s="180">
        <v>46</v>
      </c>
      <c r="D82" s="198" t="s">
        <v>178</v>
      </c>
      <c r="E82" s="52">
        <f>VLOOKUP(D82,Data!$B$5:$H$370,5,FALSE)</f>
        <v>0</v>
      </c>
      <c r="F82" s="142">
        <v>14</v>
      </c>
      <c r="G82" s="148">
        <v>5</v>
      </c>
      <c r="H82" s="153">
        <v>0</v>
      </c>
      <c r="I82" s="181">
        <v>300</v>
      </c>
      <c r="J82" s="135">
        <v>1</v>
      </c>
      <c r="K82" s="155">
        <v>5</v>
      </c>
      <c r="L82" s="157">
        <v>0</v>
      </c>
      <c r="M82" s="181">
        <v>300</v>
      </c>
      <c r="N82" s="181">
        <v>111.09</v>
      </c>
      <c r="O82" s="235">
        <v>29.908799999999999</v>
      </c>
      <c r="P82" s="181">
        <v>111.09</v>
      </c>
      <c r="Q82" s="181">
        <v>2</v>
      </c>
      <c r="R82" s="181">
        <v>30</v>
      </c>
      <c r="S82" s="181">
        <v>671</v>
      </c>
      <c r="T82" s="206">
        <v>229</v>
      </c>
      <c r="U82" s="31" t="str">
        <f>IF(R82&gt;Data!$M$15,"World Record","-")</f>
        <v>-</v>
      </c>
      <c r="V82" s="31" t="str">
        <f>IF(R82&gt;=Data!$P$14,"GM Norm","-")</f>
        <v>-</v>
      </c>
    </row>
    <row r="83" spans="1:22" ht="16.5" thickBot="1">
      <c r="A83" s="55">
        <v>80</v>
      </c>
      <c r="B83" s="182">
        <v>79</v>
      </c>
      <c r="C83" s="183">
        <v>74</v>
      </c>
      <c r="D83" s="197" t="s">
        <v>406</v>
      </c>
      <c r="E83" s="52">
        <f>VLOOKUP(D83,Data!$B$5:$H$370,5,FALSE)</f>
        <v>0</v>
      </c>
      <c r="F83" s="142">
        <v>14</v>
      </c>
      <c r="G83" s="148">
        <v>5</v>
      </c>
      <c r="H83" s="153">
        <v>0</v>
      </c>
      <c r="I83" s="184">
        <v>300</v>
      </c>
      <c r="J83" s="135">
        <v>8</v>
      </c>
      <c r="K83" s="155">
        <v>5</v>
      </c>
      <c r="L83" s="157">
        <v>0</v>
      </c>
      <c r="M83" s="184">
        <v>300</v>
      </c>
      <c r="N83" s="184">
        <v>111.09</v>
      </c>
      <c r="O83" s="232">
        <v>29.908799999999999</v>
      </c>
      <c r="P83" s="184">
        <v>111.09</v>
      </c>
      <c r="Q83" s="184">
        <v>17</v>
      </c>
      <c r="R83" s="184">
        <v>30</v>
      </c>
      <c r="S83" s="184">
        <v>442</v>
      </c>
      <c r="T83" s="205">
        <v>115</v>
      </c>
      <c r="U83" s="31" t="str">
        <f>IF(R83&gt;Data!$M$15,"World Record","-")</f>
        <v>-</v>
      </c>
      <c r="V83" s="31" t="str">
        <f>IF(R83&gt;=Data!$P$14,"GM Norm","-")</f>
        <v>-</v>
      </c>
    </row>
    <row r="84" spans="1:22" ht="16.5" thickBot="1">
      <c r="A84" s="55">
        <v>81</v>
      </c>
      <c r="B84" s="179">
        <v>79</v>
      </c>
      <c r="C84" s="180">
        <v>104</v>
      </c>
      <c r="D84" s="198" t="s">
        <v>492</v>
      </c>
      <c r="E84" s="52">
        <f>VLOOKUP(D84,Data!$B$5:$H$370,5,FALSE)</f>
        <v>0</v>
      </c>
      <c r="F84" s="142">
        <v>14</v>
      </c>
      <c r="G84" s="148">
        <v>5</v>
      </c>
      <c r="H84" s="153">
        <v>0</v>
      </c>
      <c r="I84" s="181">
        <v>300</v>
      </c>
      <c r="J84" s="135">
        <v>14</v>
      </c>
      <c r="K84" s="155">
        <v>5</v>
      </c>
      <c r="L84" s="157">
        <v>0</v>
      </c>
      <c r="M84" s="181">
        <v>300</v>
      </c>
      <c r="N84" s="181">
        <v>111.09</v>
      </c>
      <c r="O84" s="235">
        <v>29.908799999999999</v>
      </c>
      <c r="P84" s="181">
        <v>111.09</v>
      </c>
      <c r="Q84" s="181">
        <v>30</v>
      </c>
      <c r="R84" s="181">
        <v>30</v>
      </c>
      <c r="S84" s="181">
        <v>327</v>
      </c>
      <c r="T84" s="206">
        <v>26</v>
      </c>
      <c r="U84" s="31" t="str">
        <f>IF(R84&gt;Data!$M$15,"World Record","-")</f>
        <v>-</v>
      </c>
      <c r="V84" s="31" t="str">
        <f>IF(R84&gt;=Data!$P$14,"GM Norm","-")</f>
        <v>-</v>
      </c>
    </row>
    <row r="85" spans="1:22" ht="16.5" thickBot="1">
      <c r="A85" s="55">
        <v>82</v>
      </c>
      <c r="B85" s="182">
        <v>79</v>
      </c>
      <c r="C85" s="183">
        <v>116</v>
      </c>
      <c r="D85" s="197" t="s">
        <v>489</v>
      </c>
      <c r="E85" s="52">
        <f>VLOOKUP(D85,Data!$B$5:$H$370,5,FALSE)</f>
        <v>0</v>
      </c>
      <c r="F85" s="142">
        <v>14</v>
      </c>
      <c r="G85" s="148">
        <v>5</v>
      </c>
      <c r="H85" s="151">
        <v>0</v>
      </c>
      <c r="I85" s="184">
        <v>300</v>
      </c>
      <c r="J85" s="134">
        <v>0</v>
      </c>
      <c r="K85" s="154">
        <v>5</v>
      </c>
      <c r="L85" s="156">
        <v>0</v>
      </c>
      <c r="M85" s="184">
        <v>300</v>
      </c>
      <c r="N85" s="184">
        <v>111.09</v>
      </c>
      <c r="O85" s="232">
        <v>29.908799999999999</v>
      </c>
      <c r="P85" s="184">
        <v>111.09</v>
      </c>
      <c r="Q85" s="184">
        <v>0</v>
      </c>
      <c r="R85" s="184">
        <v>30</v>
      </c>
      <c r="S85" s="184">
        <v>301</v>
      </c>
      <c r="T85" s="205">
        <v>11</v>
      </c>
      <c r="U85" s="31" t="str">
        <f>IF(R85&gt;Data!$M$15,"World Record","-")</f>
        <v>-</v>
      </c>
      <c r="V85" s="31" t="str">
        <f>IF(R85&gt;=Data!$P$14,"GM Norm","-")</f>
        <v>-</v>
      </c>
    </row>
    <row r="86" spans="1:22" ht="16.5" thickBot="1">
      <c r="A86" s="55">
        <v>83</v>
      </c>
      <c r="B86" s="179">
        <v>79</v>
      </c>
      <c r="C86" s="180">
        <v>122</v>
      </c>
      <c r="D86" s="198" t="s">
        <v>160</v>
      </c>
      <c r="E86" s="52">
        <f>VLOOKUP(D86,Data!$B$5:$H$370,5,FALSE)</f>
        <v>0</v>
      </c>
      <c r="F86" s="142">
        <v>11</v>
      </c>
      <c r="G86" s="148">
        <v>5</v>
      </c>
      <c r="H86" s="153">
        <v>0</v>
      </c>
      <c r="I86" s="181">
        <v>300</v>
      </c>
      <c r="J86" s="135">
        <v>14</v>
      </c>
      <c r="K86" s="155">
        <v>5</v>
      </c>
      <c r="L86" s="157">
        <v>0</v>
      </c>
      <c r="M86" s="181">
        <v>300</v>
      </c>
      <c r="N86" s="181">
        <v>111.09</v>
      </c>
      <c r="O86" s="235">
        <v>23.4998</v>
      </c>
      <c r="P86" s="181">
        <v>111.09</v>
      </c>
      <c r="Q86" s="181">
        <v>30</v>
      </c>
      <c r="R86" s="181">
        <v>30</v>
      </c>
      <c r="S86" s="181">
        <v>290</v>
      </c>
      <c r="T86" s="206">
        <v>145</v>
      </c>
      <c r="U86" s="31" t="str">
        <f>IF(R86&gt;Data!$M$15,"World Record","-")</f>
        <v>-</v>
      </c>
      <c r="V86" s="31" t="str">
        <f>IF(R86&gt;=Data!$P$14,"GM Norm","-")</f>
        <v>-</v>
      </c>
    </row>
    <row r="87" spans="1:22" ht="16.5" thickBot="1">
      <c r="A87" s="55">
        <v>84</v>
      </c>
      <c r="B87" s="182">
        <v>79</v>
      </c>
      <c r="C87" s="183">
        <v>205</v>
      </c>
      <c r="D87" s="197" t="s">
        <v>252</v>
      </c>
      <c r="E87" s="52">
        <f>VLOOKUP(D87,Data!$B$5:$H$370,5,FALSE)</f>
        <v>0</v>
      </c>
      <c r="F87" s="142">
        <v>0</v>
      </c>
      <c r="G87" s="148">
        <v>5</v>
      </c>
      <c r="H87" s="153">
        <v>0</v>
      </c>
      <c r="I87" s="184">
        <v>300</v>
      </c>
      <c r="J87" s="135">
        <v>14</v>
      </c>
      <c r="K87" s="155">
        <v>5</v>
      </c>
      <c r="L87" s="157">
        <v>0</v>
      </c>
      <c r="M87" s="184">
        <v>300</v>
      </c>
      <c r="N87" s="184">
        <v>111.09</v>
      </c>
      <c r="O87" s="232">
        <v>0</v>
      </c>
      <c r="P87" s="184">
        <v>111.09</v>
      </c>
      <c r="Q87" s="184">
        <v>30</v>
      </c>
      <c r="R87" s="184">
        <v>30</v>
      </c>
      <c r="S87" s="184">
        <v>145</v>
      </c>
      <c r="T87" s="205">
        <v>10</v>
      </c>
      <c r="U87" s="31" t="str">
        <f>IF(R87&gt;Data!$M$15,"World Record","-")</f>
        <v>-</v>
      </c>
      <c r="V87" s="31" t="str">
        <f>IF(R87&gt;=Data!$P$14,"GM Norm","-")</f>
        <v>-</v>
      </c>
    </row>
    <row r="88" spans="1:22" ht="16.5" thickBot="1">
      <c r="A88" s="55">
        <v>85</v>
      </c>
      <c r="B88" s="179">
        <v>79</v>
      </c>
      <c r="C88" s="180">
        <v>212</v>
      </c>
      <c r="D88" s="198" t="s">
        <v>462</v>
      </c>
      <c r="E88" s="52">
        <f>VLOOKUP(D88,Data!$B$5:$H$370,5,FALSE)</f>
        <v>0</v>
      </c>
      <c r="F88" s="142">
        <v>4</v>
      </c>
      <c r="G88" s="148">
        <v>5</v>
      </c>
      <c r="H88" s="153">
        <v>0</v>
      </c>
      <c r="I88" s="181">
        <v>300</v>
      </c>
      <c r="J88" s="135">
        <v>14</v>
      </c>
      <c r="K88" s="155">
        <v>5</v>
      </c>
      <c r="L88" s="157">
        <v>0</v>
      </c>
      <c r="M88" s="181">
        <v>300</v>
      </c>
      <c r="N88" s="181">
        <v>111.09</v>
      </c>
      <c r="O88" s="235">
        <v>8.5453799999999998</v>
      </c>
      <c r="P88" s="181">
        <v>111.09</v>
      </c>
      <c r="Q88" s="181">
        <v>30</v>
      </c>
      <c r="R88" s="181">
        <v>30</v>
      </c>
      <c r="S88" s="181">
        <v>135</v>
      </c>
      <c r="T88" s="206">
        <v>30</v>
      </c>
      <c r="U88" s="31" t="str">
        <f>IF(R88&gt;Data!$M$15,"World Record","-")</f>
        <v>-</v>
      </c>
      <c r="V88" s="31" t="str">
        <f>IF(R88&gt;=Data!$P$14,"GM Norm","-")</f>
        <v>-</v>
      </c>
    </row>
    <row r="89" spans="1:22" ht="16.5" thickBot="1">
      <c r="A89" s="55">
        <v>86</v>
      </c>
      <c r="B89" s="182">
        <v>79</v>
      </c>
      <c r="C89" s="183">
        <v>239</v>
      </c>
      <c r="D89" s="197" t="s">
        <v>419</v>
      </c>
      <c r="E89" s="52">
        <f>VLOOKUP(D89,Data!$B$5:$H$370,5,FALSE)</f>
        <v>0</v>
      </c>
      <c r="F89" s="142">
        <v>7</v>
      </c>
      <c r="G89" s="148">
        <v>5</v>
      </c>
      <c r="H89" s="151">
        <v>0</v>
      </c>
      <c r="I89" s="184">
        <v>300</v>
      </c>
      <c r="J89" s="134">
        <v>14</v>
      </c>
      <c r="K89" s="154">
        <v>5</v>
      </c>
      <c r="L89" s="156">
        <v>0</v>
      </c>
      <c r="M89" s="184">
        <v>300</v>
      </c>
      <c r="N89" s="184">
        <v>111.09</v>
      </c>
      <c r="O89" s="232">
        <v>14.9544</v>
      </c>
      <c r="P89" s="184">
        <v>111.09</v>
      </c>
      <c r="Q89" s="184">
        <v>30</v>
      </c>
      <c r="R89" s="184">
        <v>30</v>
      </c>
      <c r="S89" s="184">
        <v>105</v>
      </c>
      <c r="T89" s="205">
        <v>75</v>
      </c>
      <c r="U89" s="31" t="str">
        <f>IF(R89&gt;Data!$M$15,"World Record","-")</f>
        <v>-</v>
      </c>
      <c r="V89" s="31" t="str">
        <f>IF(R89&gt;=Data!$P$14,"GM Norm","-")</f>
        <v>-</v>
      </c>
    </row>
    <row r="90" spans="1:22" ht="16.5" thickBot="1">
      <c r="A90" s="55">
        <v>87</v>
      </c>
      <c r="B90" s="179">
        <v>79</v>
      </c>
      <c r="C90" s="180">
        <v>290</v>
      </c>
      <c r="D90" s="198" t="s">
        <v>485</v>
      </c>
      <c r="E90" s="52">
        <f>VLOOKUP(D90,Data!$B$5:$H$370,5,FALSE)</f>
        <v>0</v>
      </c>
      <c r="F90" s="142">
        <v>14</v>
      </c>
      <c r="G90" s="148">
        <v>5</v>
      </c>
      <c r="H90" s="153">
        <v>0</v>
      </c>
      <c r="I90" s="181">
        <v>300</v>
      </c>
      <c r="J90" s="135">
        <v>0</v>
      </c>
      <c r="K90" s="155">
        <v>5</v>
      </c>
      <c r="L90" s="157">
        <v>0</v>
      </c>
      <c r="M90" s="181">
        <v>300</v>
      </c>
      <c r="N90" s="181">
        <v>111.09</v>
      </c>
      <c r="O90" s="235">
        <v>29.908799999999999</v>
      </c>
      <c r="P90" s="181">
        <v>111.09</v>
      </c>
      <c r="Q90" s="181">
        <v>0</v>
      </c>
      <c r="R90" s="181">
        <v>30</v>
      </c>
      <c r="S90" s="181">
        <v>30</v>
      </c>
      <c r="T90" s="206">
        <v>-706</v>
      </c>
      <c r="U90" s="31" t="str">
        <f>IF(R90&gt;Data!$M$15,"World Record","-")</f>
        <v>-</v>
      </c>
      <c r="V90" s="31" t="str">
        <f>IF(R90&gt;=Data!$P$14,"GM Norm","-")</f>
        <v>-</v>
      </c>
    </row>
    <row r="91" spans="1:22" ht="16.5" thickBot="1">
      <c r="A91" s="55">
        <v>88</v>
      </c>
      <c r="B91" s="182">
        <v>88</v>
      </c>
      <c r="C91" s="183">
        <v>39</v>
      </c>
      <c r="D91" s="197" t="s">
        <v>275</v>
      </c>
      <c r="E91" s="52">
        <f>VLOOKUP(D91,Data!$B$5:$H$370,5,FALSE)</f>
        <v>0</v>
      </c>
      <c r="F91" s="142">
        <v>13</v>
      </c>
      <c r="G91" s="148">
        <v>5</v>
      </c>
      <c r="H91" s="153">
        <v>0</v>
      </c>
      <c r="I91" s="184">
        <v>300</v>
      </c>
      <c r="J91" s="135">
        <v>0</v>
      </c>
      <c r="K91" s="155">
        <v>5</v>
      </c>
      <c r="L91" s="157">
        <v>0</v>
      </c>
      <c r="M91" s="184">
        <v>300</v>
      </c>
      <c r="N91" s="184">
        <v>111.09</v>
      </c>
      <c r="O91" s="232">
        <v>27.772500000000001</v>
      </c>
      <c r="P91" s="184">
        <v>111.09</v>
      </c>
      <c r="Q91" s="184">
        <v>0</v>
      </c>
      <c r="R91" s="184">
        <v>28</v>
      </c>
      <c r="S91" s="184">
        <v>736</v>
      </c>
      <c r="T91" s="205">
        <v>192</v>
      </c>
      <c r="U91" s="31" t="str">
        <f>IF(R91&gt;Data!$M$15,"World Record","-")</f>
        <v>-</v>
      </c>
      <c r="V91" s="31" t="str">
        <f>IF(R91&gt;=Data!$P$14,"GM Norm","-")</f>
        <v>-</v>
      </c>
    </row>
    <row r="92" spans="1:22" ht="16.5" thickBot="1">
      <c r="A92" s="55">
        <v>89</v>
      </c>
      <c r="B92" s="179">
        <v>88</v>
      </c>
      <c r="C92" s="180">
        <v>58</v>
      </c>
      <c r="D92" s="198" t="s">
        <v>250</v>
      </c>
      <c r="E92" s="52">
        <f>VLOOKUP(D92,Data!$B$5:$H$370,5,FALSE)</f>
        <v>0</v>
      </c>
      <c r="F92" s="142">
        <v>13</v>
      </c>
      <c r="G92" s="148">
        <v>5</v>
      </c>
      <c r="H92" s="153">
        <v>0</v>
      </c>
      <c r="I92" s="181">
        <v>300</v>
      </c>
      <c r="J92" s="135">
        <v>0</v>
      </c>
      <c r="K92" s="155">
        <v>5</v>
      </c>
      <c r="L92" s="157">
        <v>0</v>
      </c>
      <c r="M92" s="181">
        <v>300</v>
      </c>
      <c r="N92" s="181">
        <v>111.09</v>
      </c>
      <c r="O92" s="235">
        <v>27.772500000000001</v>
      </c>
      <c r="P92" s="181">
        <v>111.09</v>
      </c>
      <c r="Q92" s="181">
        <v>0</v>
      </c>
      <c r="R92" s="181">
        <v>28</v>
      </c>
      <c r="S92" s="181">
        <v>544</v>
      </c>
      <c r="T92" s="206">
        <v>143</v>
      </c>
      <c r="U92" s="31" t="str">
        <f>IF(R92&gt;Data!$M$15,"World Record","-")</f>
        <v>-</v>
      </c>
      <c r="V92" s="31" t="str">
        <f>IF(R92&gt;=Data!$P$14,"GM Norm","-")</f>
        <v>-</v>
      </c>
    </row>
    <row r="93" spans="1:22" ht="16.5" thickBot="1">
      <c r="A93" s="55">
        <v>90</v>
      </c>
      <c r="B93" s="182">
        <v>88</v>
      </c>
      <c r="C93" s="183">
        <v>87</v>
      </c>
      <c r="D93" s="197" t="s">
        <v>393</v>
      </c>
      <c r="E93" s="52">
        <f>VLOOKUP(D93,Data!$B$5:$H$370,5,FALSE)</f>
        <v>0</v>
      </c>
      <c r="F93" s="142">
        <v>13</v>
      </c>
      <c r="G93" s="148">
        <v>5</v>
      </c>
      <c r="H93" s="151">
        <v>0</v>
      </c>
      <c r="I93" s="184">
        <v>300</v>
      </c>
      <c r="J93" s="134">
        <v>0</v>
      </c>
      <c r="K93" s="154">
        <v>5</v>
      </c>
      <c r="L93" s="156">
        <v>0</v>
      </c>
      <c r="M93" s="184">
        <v>300</v>
      </c>
      <c r="N93" s="184">
        <v>111.09</v>
      </c>
      <c r="O93" s="232">
        <v>27.772500000000001</v>
      </c>
      <c r="P93" s="184">
        <v>111.09</v>
      </c>
      <c r="Q93" s="184">
        <v>0</v>
      </c>
      <c r="R93" s="184">
        <v>28</v>
      </c>
      <c r="S93" s="184">
        <v>401</v>
      </c>
      <c r="T93" s="205">
        <v>0</v>
      </c>
      <c r="U93" s="31" t="str">
        <f>IF(R93&gt;Data!$M$15,"World Record","-")</f>
        <v>-</v>
      </c>
      <c r="V93" s="31" t="str">
        <f>IF(R93&gt;=Data!$P$14,"GM Norm","-")</f>
        <v>-</v>
      </c>
    </row>
    <row r="94" spans="1:22" ht="16.5" thickBot="1">
      <c r="A94" s="55">
        <v>91</v>
      </c>
      <c r="B94" s="179">
        <v>88</v>
      </c>
      <c r="C94" s="180">
        <v>87</v>
      </c>
      <c r="D94" s="198" t="s">
        <v>421</v>
      </c>
      <c r="E94" s="52">
        <f>VLOOKUP(D94,Data!$B$5:$H$370,5,FALSE)</f>
        <v>0</v>
      </c>
      <c r="F94" s="142">
        <v>1</v>
      </c>
      <c r="G94" s="148">
        <v>5</v>
      </c>
      <c r="H94" s="153">
        <v>0</v>
      </c>
      <c r="I94" s="181">
        <v>300</v>
      </c>
      <c r="J94" s="135">
        <v>13</v>
      </c>
      <c r="K94" s="155">
        <v>5</v>
      </c>
      <c r="L94" s="157">
        <v>0</v>
      </c>
      <c r="M94" s="181">
        <v>300</v>
      </c>
      <c r="N94" s="181">
        <v>111.09</v>
      </c>
      <c r="O94" s="235">
        <v>2.1363500000000002</v>
      </c>
      <c r="P94" s="181">
        <v>111.09</v>
      </c>
      <c r="Q94" s="181">
        <v>28</v>
      </c>
      <c r="R94" s="181">
        <v>28</v>
      </c>
      <c r="S94" s="181">
        <v>401</v>
      </c>
      <c r="T94" s="206">
        <v>12</v>
      </c>
      <c r="U94" s="31" t="str">
        <f>IF(R94&gt;Data!$M$15,"World Record","-")</f>
        <v>-</v>
      </c>
      <c r="V94" s="31" t="str">
        <f>IF(R94&gt;=Data!$P$14,"GM Norm","-")</f>
        <v>-</v>
      </c>
    </row>
    <row r="95" spans="1:22" ht="16.5" thickBot="1">
      <c r="A95" s="55">
        <v>92</v>
      </c>
      <c r="B95" s="182">
        <v>88</v>
      </c>
      <c r="C95" s="183">
        <v>93</v>
      </c>
      <c r="D95" s="197" t="s">
        <v>233</v>
      </c>
      <c r="E95" s="52">
        <f>VLOOKUP(D95,Data!$B$5:$H$370,5,FALSE)</f>
        <v>0</v>
      </c>
      <c r="F95" s="142">
        <v>5</v>
      </c>
      <c r="G95" s="148">
        <v>5</v>
      </c>
      <c r="H95" s="153">
        <v>0</v>
      </c>
      <c r="I95" s="184">
        <v>300</v>
      </c>
      <c r="J95" s="135">
        <v>13</v>
      </c>
      <c r="K95" s="155">
        <v>5</v>
      </c>
      <c r="L95" s="157">
        <v>0</v>
      </c>
      <c r="M95" s="184">
        <v>300</v>
      </c>
      <c r="N95" s="184">
        <v>111.09</v>
      </c>
      <c r="O95" s="232">
        <v>10.681699999999999</v>
      </c>
      <c r="P95" s="184">
        <v>111.09</v>
      </c>
      <c r="Q95" s="184">
        <v>28</v>
      </c>
      <c r="R95" s="184">
        <v>28</v>
      </c>
      <c r="S95" s="184">
        <v>389</v>
      </c>
      <c r="T95" s="205">
        <v>2</v>
      </c>
      <c r="U95" s="31" t="str">
        <f>IF(R95&gt;Data!$M$15,"World Record","-")</f>
        <v>-</v>
      </c>
      <c r="V95" s="31" t="str">
        <f>IF(R95&gt;=Data!$P$14,"GM Norm","-")</f>
        <v>-</v>
      </c>
    </row>
    <row r="96" spans="1:22" ht="16.5" thickBot="1">
      <c r="A96" s="55">
        <v>93</v>
      </c>
      <c r="B96" s="179">
        <v>88</v>
      </c>
      <c r="C96" s="180">
        <v>94</v>
      </c>
      <c r="D96" s="198" t="s">
        <v>417</v>
      </c>
      <c r="E96" s="52">
        <f>VLOOKUP(D96,Data!$B$5:$H$370,5,FALSE)</f>
        <v>0</v>
      </c>
      <c r="F96" s="142">
        <v>6</v>
      </c>
      <c r="G96" s="148">
        <v>5</v>
      </c>
      <c r="H96" s="153">
        <v>0</v>
      </c>
      <c r="I96" s="181">
        <v>300</v>
      </c>
      <c r="J96" s="135">
        <v>13</v>
      </c>
      <c r="K96" s="155">
        <v>5</v>
      </c>
      <c r="L96" s="157">
        <v>0</v>
      </c>
      <c r="M96" s="181">
        <v>300</v>
      </c>
      <c r="N96" s="181">
        <v>111.09</v>
      </c>
      <c r="O96" s="235">
        <v>12.818099999999999</v>
      </c>
      <c r="P96" s="181">
        <v>111.09</v>
      </c>
      <c r="Q96" s="181">
        <v>28</v>
      </c>
      <c r="R96" s="181">
        <v>28</v>
      </c>
      <c r="S96" s="181">
        <v>387</v>
      </c>
      <c r="T96" s="206">
        <v>185</v>
      </c>
      <c r="U96" s="31" t="str">
        <f>IF(R96&gt;Data!$M$15,"World Record","-")</f>
        <v>-</v>
      </c>
      <c r="V96" s="31" t="str">
        <f>IF(R96&gt;=Data!$P$14,"GM Norm","-")</f>
        <v>-</v>
      </c>
    </row>
    <row r="97" spans="1:22" ht="16.5" thickBot="1">
      <c r="A97" s="55">
        <v>94</v>
      </c>
      <c r="B97" s="182">
        <v>88</v>
      </c>
      <c r="C97" s="183">
        <v>161</v>
      </c>
      <c r="D97" s="197" t="s">
        <v>229</v>
      </c>
      <c r="E97" s="52">
        <f>VLOOKUP(D97,Data!$B$5:$H$370,5,FALSE)</f>
        <v>0</v>
      </c>
      <c r="F97" s="142">
        <v>5</v>
      </c>
      <c r="G97" s="148">
        <v>5</v>
      </c>
      <c r="H97" s="153">
        <v>0</v>
      </c>
      <c r="I97" s="184">
        <v>300</v>
      </c>
      <c r="J97" s="135">
        <v>13</v>
      </c>
      <c r="K97" s="155">
        <v>5</v>
      </c>
      <c r="L97" s="157">
        <v>0</v>
      </c>
      <c r="M97" s="184">
        <v>300</v>
      </c>
      <c r="N97" s="184">
        <v>111.09</v>
      </c>
      <c r="O97" s="232">
        <v>10.681699999999999</v>
      </c>
      <c r="P97" s="184">
        <v>111.09</v>
      </c>
      <c r="Q97" s="184">
        <v>28</v>
      </c>
      <c r="R97" s="184">
        <v>28</v>
      </c>
      <c r="S97" s="184">
        <v>202</v>
      </c>
      <c r="T97" s="205">
        <v>79</v>
      </c>
      <c r="U97" s="31" t="str">
        <f>IF(R97&gt;Data!$M$15,"World Record","-")</f>
        <v>-</v>
      </c>
      <c r="V97" s="31" t="str">
        <f>IF(R97&gt;=Data!$P$14,"GM Norm","-")</f>
        <v>-</v>
      </c>
    </row>
    <row r="98" spans="1:22" ht="16.5" thickBot="1">
      <c r="A98" s="55">
        <v>95</v>
      </c>
      <c r="B98" s="179">
        <v>88</v>
      </c>
      <c r="C98" s="180">
        <v>223</v>
      </c>
      <c r="D98" s="198" t="s">
        <v>205</v>
      </c>
      <c r="E98" s="52">
        <f>VLOOKUP(D98,Data!$B$5:$H$370,5,FALSE)</f>
        <v>0</v>
      </c>
      <c r="F98" s="142">
        <v>13</v>
      </c>
      <c r="G98" s="148">
        <v>5</v>
      </c>
      <c r="H98" s="153">
        <v>0</v>
      </c>
      <c r="I98" s="181">
        <v>300</v>
      </c>
      <c r="J98" s="135">
        <v>11</v>
      </c>
      <c r="K98" s="155">
        <v>5</v>
      </c>
      <c r="L98" s="157">
        <v>0</v>
      </c>
      <c r="M98" s="181">
        <v>300</v>
      </c>
      <c r="N98" s="181">
        <v>111.09</v>
      </c>
      <c r="O98" s="235">
        <v>27.772500000000001</v>
      </c>
      <c r="P98" s="181">
        <v>111.09</v>
      </c>
      <c r="Q98" s="181">
        <v>23</v>
      </c>
      <c r="R98" s="181">
        <v>28</v>
      </c>
      <c r="S98" s="181">
        <v>123</v>
      </c>
      <c r="T98" s="206">
        <v>-765</v>
      </c>
      <c r="U98" s="31" t="str">
        <f>IF(R98&gt;Data!$M$15,"World Record","-")</f>
        <v>-</v>
      </c>
      <c r="V98" s="31" t="str">
        <f>IF(R98&gt;=Data!$P$14,"GM Norm","-")</f>
        <v>-</v>
      </c>
    </row>
    <row r="99" spans="1:22" ht="16.5" thickBot="1">
      <c r="A99" s="55">
        <v>96</v>
      </c>
      <c r="B99" s="182">
        <v>96</v>
      </c>
      <c r="C99" s="183">
        <v>34</v>
      </c>
      <c r="D99" s="197" t="s">
        <v>402</v>
      </c>
      <c r="E99" s="52">
        <f>VLOOKUP(D99,Data!$B$5:$H$370,5,FALSE)</f>
        <v>0</v>
      </c>
      <c r="F99" s="142">
        <v>1</v>
      </c>
      <c r="G99" s="148">
        <v>5</v>
      </c>
      <c r="H99" s="153">
        <v>0</v>
      </c>
      <c r="I99" s="184">
        <v>300</v>
      </c>
      <c r="J99" s="135">
        <v>12</v>
      </c>
      <c r="K99" s="155">
        <v>5</v>
      </c>
      <c r="L99" s="157">
        <v>0</v>
      </c>
      <c r="M99" s="184">
        <v>300</v>
      </c>
      <c r="N99" s="184">
        <v>111.09</v>
      </c>
      <c r="O99" s="232">
        <v>2.1363500000000002</v>
      </c>
      <c r="P99" s="184">
        <v>111.09</v>
      </c>
      <c r="Q99" s="184">
        <v>26</v>
      </c>
      <c r="R99" s="184">
        <v>26</v>
      </c>
      <c r="S99" s="184">
        <v>888</v>
      </c>
      <c r="T99" s="205">
        <v>410</v>
      </c>
      <c r="U99" s="31" t="str">
        <f>IF(R99&gt;Data!$M$15,"World Record","-")</f>
        <v>-</v>
      </c>
      <c r="V99" s="31" t="str">
        <f>IF(R99&gt;=Data!$P$14,"GM Norm","-")</f>
        <v>-</v>
      </c>
    </row>
    <row r="100" spans="1:22" ht="16.5" thickBot="1">
      <c r="A100" s="55">
        <v>97</v>
      </c>
      <c r="B100" s="179">
        <v>96</v>
      </c>
      <c r="C100" s="180">
        <v>67</v>
      </c>
      <c r="D100" s="198" t="s">
        <v>274</v>
      </c>
      <c r="E100" s="52">
        <f>VLOOKUP(D100,Data!$B$5:$H$370,5,FALSE)</f>
        <v>0</v>
      </c>
      <c r="F100" s="142">
        <v>1</v>
      </c>
      <c r="G100" s="148">
        <v>5</v>
      </c>
      <c r="H100" s="153">
        <v>0</v>
      </c>
      <c r="I100" s="181">
        <v>300</v>
      </c>
      <c r="J100" s="135">
        <v>12</v>
      </c>
      <c r="K100" s="155">
        <v>5</v>
      </c>
      <c r="L100" s="157">
        <v>0</v>
      </c>
      <c r="M100" s="181">
        <v>300</v>
      </c>
      <c r="N100" s="181">
        <v>111.09</v>
      </c>
      <c r="O100" s="235">
        <v>2.1363500000000002</v>
      </c>
      <c r="P100" s="181">
        <v>111.09</v>
      </c>
      <c r="Q100" s="181">
        <v>26</v>
      </c>
      <c r="R100" s="181">
        <v>26</v>
      </c>
      <c r="S100" s="181">
        <v>478</v>
      </c>
      <c r="T100" s="206">
        <v>47</v>
      </c>
      <c r="U100" s="31" t="str">
        <f>IF(R100&gt;Data!$M$15,"World Record","-")</f>
        <v>-</v>
      </c>
      <c r="V100" s="31" t="str">
        <f>IF(R100&gt;=Data!$P$14,"GM Norm","-")</f>
        <v>-</v>
      </c>
    </row>
    <row r="101" spans="1:22" ht="16.5" thickBot="1">
      <c r="A101" s="55">
        <v>98</v>
      </c>
      <c r="B101" s="182">
        <v>96</v>
      </c>
      <c r="C101" s="183">
        <v>75</v>
      </c>
      <c r="D101" s="197" t="s">
        <v>442</v>
      </c>
      <c r="E101" s="52">
        <f>VLOOKUP(D101,Data!$B$5:$H$370,5,FALSE)</f>
        <v>0</v>
      </c>
      <c r="F101" s="142">
        <v>9</v>
      </c>
      <c r="G101" s="148">
        <v>5</v>
      </c>
      <c r="H101" s="153">
        <v>0</v>
      </c>
      <c r="I101" s="184">
        <v>300</v>
      </c>
      <c r="J101" s="135">
        <v>12</v>
      </c>
      <c r="K101" s="155">
        <v>5</v>
      </c>
      <c r="L101" s="157">
        <v>0</v>
      </c>
      <c r="M101" s="184">
        <v>300</v>
      </c>
      <c r="N101" s="184">
        <v>111.09</v>
      </c>
      <c r="O101" s="232">
        <v>19.2271</v>
      </c>
      <c r="P101" s="184">
        <v>111.09</v>
      </c>
      <c r="Q101" s="184">
        <v>26</v>
      </c>
      <c r="R101" s="184">
        <v>26</v>
      </c>
      <c r="S101" s="184">
        <v>431</v>
      </c>
      <c r="T101" s="205">
        <v>17</v>
      </c>
      <c r="U101" s="31" t="str">
        <f>IF(R101&gt;Data!$M$15,"World Record","-")</f>
        <v>-</v>
      </c>
      <c r="V101" s="31" t="str">
        <f>IF(R101&gt;=Data!$P$14,"GM Norm","-")</f>
        <v>-</v>
      </c>
    </row>
    <row r="102" spans="1:22" ht="16.5" thickBot="1">
      <c r="A102" s="55">
        <v>99</v>
      </c>
      <c r="B102" s="179">
        <v>96</v>
      </c>
      <c r="C102" s="180">
        <v>83</v>
      </c>
      <c r="D102" s="198" t="s">
        <v>397</v>
      </c>
      <c r="E102" s="52">
        <f>VLOOKUP(D102,Data!$B$5:$H$370,5,FALSE)</f>
        <v>0</v>
      </c>
      <c r="F102" s="142">
        <v>4</v>
      </c>
      <c r="G102" s="148">
        <v>5</v>
      </c>
      <c r="H102" s="151">
        <v>0</v>
      </c>
      <c r="I102" s="181">
        <v>300</v>
      </c>
      <c r="J102" s="134">
        <v>12</v>
      </c>
      <c r="K102" s="154">
        <v>5</v>
      </c>
      <c r="L102" s="156">
        <v>0</v>
      </c>
      <c r="M102" s="181">
        <v>300</v>
      </c>
      <c r="N102" s="181">
        <v>111.09</v>
      </c>
      <c r="O102" s="235">
        <v>8.5453799999999998</v>
      </c>
      <c r="P102" s="181">
        <v>111.09</v>
      </c>
      <c r="Q102" s="181">
        <v>26</v>
      </c>
      <c r="R102" s="181">
        <v>26</v>
      </c>
      <c r="S102" s="181">
        <v>414</v>
      </c>
      <c r="T102" s="206">
        <v>61</v>
      </c>
      <c r="U102" s="31" t="str">
        <f>IF(R102&gt;Data!$M$15,"World Record","-")</f>
        <v>-</v>
      </c>
      <c r="V102" s="31" t="str">
        <f>IF(R102&gt;=Data!$P$14,"GM Norm","-")</f>
        <v>-</v>
      </c>
    </row>
    <row r="103" spans="1:22" ht="16.5" thickBot="1">
      <c r="A103" s="55">
        <v>100</v>
      </c>
      <c r="B103" s="182">
        <v>96</v>
      </c>
      <c r="C103" s="183">
        <v>96</v>
      </c>
      <c r="D103" s="197" t="s">
        <v>310</v>
      </c>
      <c r="E103" s="52">
        <f>VLOOKUP(D103,Data!$B$5:$H$370,5,FALSE)</f>
        <v>0</v>
      </c>
      <c r="F103" s="142">
        <v>12</v>
      </c>
      <c r="G103" s="148">
        <v>5</v>
      </c>
      <c r="H103" s="153">
        <v>0</v>
      </c>
      <c r="I103" s="184">
        <v>300</v>
      </c>
      <c r="J103" s="135">
        <v>12</v>
      </c>
      <c r="K103" s="155">
        <v>5</v>
      </c>
      <c r="L103" s="157">
        <v>0</v>
      </c>
      <c r="M103" s="184">
        <v>300</v>
      </c>
      <c r="N103" s="184">
        <v>111.09</v>
      </c>
      <c r="O103" s="232">
        <v>25.636199999999999</v>
      </c>
      <c r="P103" s="184">
        <v>111.09</v>
      </c>
      <c r="Q103" s="184">
        <v>26</v>
      </c>
      <c r="R103" s="184">
        <v>26</v>
      </c>
      <c r="S103" s="184">
        <v>353</v>
      </c>
      <c r="T103" s="205">
        <v>109</v>
      </c>
      <c r="U103" s="31" t="str">
        <f>IF(R103&gt;Data!$M$15,"World Record","-")</f>
        <v>-</v>
      </c>
      <c r="V103" s="31" t="str">
        <f>IF(R103&gt;=Data!$P$14,"GM Norm","-")</f>
        <v>-</v>
      </c>
    </row>
    <row r="104" spans="1:22" ht="16.5" thickBot="1">
      <c r="A104" s="55">
        <v>101</v>
      </c>
      <c r="B104" s="179">
        <v>96</v>
      </c>
      <c r="C104" s="180">
        <v>140</v>
      </c>
      <c r="D104" s="198" t="s">
        <v>334</v>
      </c>
      <c r="E104" s="52">
        <f>VLOOKUP(D104,Data!$B$5:$H$370,5,FALSE)</f>
        <v>0</v>
      </c>
      <c r="F104" s="142">
        <v>4</v>
      </c>
      <c r="G104" s="148">
        <v>5</v>
      </c>
      <c r="H104" s="153">
        <v>0</v>
      </c>
      <c r="I104" s="181">
        <v>300</v>
      </c>
      <c r="J104" s="135">
        <v>12</v>
      </c>
      <c r="K104" s="155">
        <v>5</v>
      </c>
      <c r="L104" s="157">
        <v>0</v>
      </c>
      <c r="M104" s="181">
        <v>300</v>
      </c>
      <c r="N104" s="181">
        <v>111.09</v>
      </c>
      <c r="O104" s="235">
        <v>8.5453799999999998</v>
      </c>
      <c r="P104" s="181">
        <v>111.09</v>
      </c>
      <c r="Q104" s="181">
        <v>26</v>
      </c>
      <c r="R104" s="181">
        <v>26</v>
      </c>
      <c r="S104" s="181">
        <v>244</v>
      </c>
      <c r="T104" s="206">
        <v>64</v>
      </c>
      <c r="U104" s="31" t="str">
        <f>IF(R104&gt;Data!$M$15,"World Record","-")</f>
        <v>-</v>
      </c>
      <c r="V104" s="31" t="str">
        <f>IF(R104&gt;=Data!$P$14,"GM Norm","-")</f>
        <v>-</v>
      </c>
    </row>
    <row r="105" spans="1:22" ht="16.5" thickBot="1">
      <c r="A105" s="55">
        <v>102</v>
      </c>
      <c r="B105" s="182">
        <v>96</v>
      </c>
      <c r="C105" s="183">
        <v>180</v>
      </c>
      <c r="D105" s="197" t="s">
        <v>408</v>
      </c>
      <c r="E105" s="52">
        <f>VLOOKUP(D105,Data!$B$5:$H$370,5,FALSE)</f>
        <v>0</v>
      </c>
      <c r="F105" s="142">
        <v>3</v>
      </c>
      <c r="G105" s="148">
        <v>5</v>
      </c>
      <c r="H105" s="153">
        <v>0</v>
      </c>
      <c r="I105" s="184">
        <v>300</v>
      </c>
      <c r="J105" s="135">
        <v>12</v>
      </c>
      <c r="K105" s="155">
        <v>5</v>
      </c>
      <c r="L105" s="157">
        <v>0</v>
      </c>
      <c r="M105" s="184">
        <v>300</v>
      </c>
      <c r="N105" s="184">
        <v>111.09</v>
      </c>
      <c r="O105" s="232">
        <v>6.4090400000000001</v>
      </c>
      <c r="P105" s="184">
        <v>111.09</v>
      </c>
      <c r="Q105" s="184">
        <v>26</v>
      </c>
      <c r="R105" s="184">
        <v>26</v>
      </c>
      <c r="S105" s="184">
        <v>180</v>
      </c>
      <c r="T105" s="205">
        <v>15</v>
      </c>
      <c r="U105" s="31" t="str">
        <f>IF(R105&gt;Data!$M$15,"World Record","-")</f>
        <v>-</v>
      </c>
      <c r="V105" s="31" t="str">
        <f>IF(R105&gt;=Data!$P$14,"GM Norm","-")</f>
        <v>-</v>
      </c>
    </row>
    <row r="106" spans="1:22" ht="16.5" thickBot="1">
      <c r="A106" s="55">
        <v>103</v>
      </c>
      <c r="B106" s="179">
        <v>96</v>
      </c>
      <c r="C106" s="180">
        <v>187</v>
      </c>
      <c r="D106" s="198" t="s">
        <v>246</v>
      </c>
      <c r="E106" s="52">
        <f>VLOOKUP(D106,Data!$B$5:$H$370,5,FALSE)</f>
        <v>0</v>
      </c>
      <c r="F106" s="142">
        <v>0</v>
      </c>
      <c r="G106" s="148">
        <v>5</v>
      </c>
      <c r="H106" s="153">
        <v>0</v>
      </c>
      <c r="I106" s="181">
        <v>300</v>
      </c>
      <c r="J106" s="135">
        <v>12</v>
      </c>
      <c r="K106" s="155">
        <v>5</v>
      </c>
      <c r="L106" s="157">
        <v>0</v>
      </c>
      <c r="M106" s="181">
        <v>300</v>
      </c>
      <c r="N106" s="181">
        <v>111.09</v>
      </c>
      <c r="O106" s="235">
        <v>0</v>
      </c>
      <c r="P106" s="181">
        <v>111.09</v>
      </c>
      <c r="Q106" s="181">
        <v>26</v>
      </c>
      <c r="R106" s="181">
        <v>26</v>
      </c>
      <c r="S106" s="181">
        <v>165</v>
      </c>
      <c r="T106" s="206">
        <v>14</v>
      </c>
      <c r="U106" s="31" t="str">
        <f>IF(R106&gt;Data!$M$15,"World Record","-")</f>
        <v>-</v>
      </c>
      <c r="V106" s="31" t="str">
        <f>IF(R106&gt;=Data!$P$14,"GM Norm","-")</f>
        <v>-</v>
      </c>
    </row>
    <row r="107" spans="1:22" ht="16.5" thickBot="1">
      <c r="A107" s="55">
        <v>104</v>
      </c>
      <c r="B107" s="182">
        <v>96</v>
      </c>
      <c r="C107" s="183">
        <v>199</v>
      </c>
      <c r="D107" s="197" t="s">
        <v>164</v>
      </c>
      <c r="E107" s="52">
        <f>VLOOKUP(D107,Data!$B$5:$H$370,5,FALSE)</f>
        <v>0</v>
      </c>
      <c r="F107" s="142">
        <v>7</v>
      </c>
      <c r="G107" s="148">
        <v>5</v>
      </c>
      <c r="H107" s="153">
        <v>0</v>
      </c>
      <c r="I107" s="184">
        <v>300</v>
      </c>
      <c r="J107" s="135">
        <v>12</v>
      </c>
      <c r="K107" s="155">
        <v>5</v>
      </c>
      <c r="L107" s="157">
        <v>0</v>
      </c>
      <c r="M107" s="184">
        <v>300</v>
      </c>
      <c r="N107" s="184">
        <v>111.09</v>
      </c>
      <c r="O107" s="232">
        <v>14.9544</v>
      </c>
      <c r="P107" s="184">
        <v>111.09</v>
      </c>
      <c r="Q107" s="184">
        <v>26</v>
      </c>
      <c r="R107" s="184">
        <v>26</v>
      </c>
      <c r="S107" s="184">
        <v>151</v>
      </c>
      <c r="T107" s="205">
        <v>37</v>
      </c>
      <c r="U107" s="31" t="str">
        <f>IF(R107&gt;Data!$M$15,"World Record","-")</f>
        <v>-</v>
      </c>
      <c r="V107" s="31" t="str">
        <f>IF(R107&gt;=Data!$P$14,"GM Norm","-")</f>
        <v>-</v>
      </c>
    </row>
    <row r="108" spans="1:22" ht="16.5" thickBot="1">
      <c r="A108" s="55">
        <v>105</v>
      </c>
      <c r="B108" s="179">
        <v>96</v>
      </c>
      <c r="C108" s="180">
        <v>230</v>
      </c>
      <c r="D108" s="198" t="s">
        <v>510</v>
      </c>
      <c r="E108" s="52">
        <f>VLOOKUP(D108,Data!$B$5:$H$370,5,FALSE)</f>
        <v>0</v>
      </c>
      <c r="F108" s="142">
        <v>5</v>
      </c>
      <c r="G108" s="148">
        <v>5</v>
      </c>
      <c r="H108" s="153">
        <v>0</v>
      </c>
      <c r="I108" s="181">
        <v>300</v>
      </c>
      <c r="J108" s="135">
        <v>12</v>
      </c>
      <c r="K108" s="155">
        <v>5</v>
      </c>
      <c r="L108" s="157">
        <v>0</v>
      </c>
      <c r="M108" s="181">
        <v>300</v>
      </c>
      <c r="N108" s="181">
        <v>111.09</v>
      </c>
      <c r="O108" s="235">
        <v>10.681699999999999</v>
      </c>
      <c r="P108" s="181">
        <v>111.09</v>
      </c>
      <c r="Q108" s="181">
        <v>26</v>
      </c>
      <c r="R108" s="181">
        <v>26</v>
      </c>
      <c r="S108" s="181">
        <v>114</v>
      </c>
      <c r="T108" s="206">
        <v>15</v>
      </c>
      <c r="U108" s="31" t="str">
        <f>IF(R108&gt;Data!$M$15,"World Record","-")</f>
        <v>-</v>
      </c>
      <c r="V108" s="31" t="str">
        <f>IF(R108&gt;=Data!$P$14,"GM Norm","-")</f>
        <v>-</v>
      </c>
    </row>
    <row r="109" spans="1:22" ht="16.5" thickBot="1">
      <c r="A109" s="55">
        <v>106</v>
      </c>
      <c r="B109" s="182">
        <v>96</v>
      </c>
      <c r="C109" s="183">
        <v>241</v>
      </c>
      <c r="D109" s="197" t="s">
        <v>363</v>
      </c>
      <c r="E109" s="52">
        <f>VLOOKUP(D109,Data!$B$5:$H$370,5,FALSE)</f>
        <v>0</v>
      </c>
      <c r="F109" s="142">
        <v>7</v>
      </c>
      <c r="G109" s="148">
        <v>5</v>
      </c>
      <c r="H109" s="153">
        <v>0</v>
      </c>
      <c r="I109" s="184">
        <v>300</v>
      </c>
      <c r="J109" s="135">
        <v>12</v>
      </c>
      <c r="K109" s="155">
        <v>5</v>
      </c>
      <c r="L109" s="157">
        <v>0</v>
      </c>
      <c r="M109" s="184">
        <v>300</v>
      </c>
      <c r="N109" s="184">
        <v>111.09</v>
      </c>
      <c r="O109" s="232">
        <v>14.9544</v>
      </c>
      <c r="P109" s="184">
        <v>111.09</v>
      </c>
      <c r="Q109" s="184">
        <v>26</v>
      </c>
      <c r="R109" s="184">
        <v>26</v>
      </c>
      <c r="S109" s="184">
        <v>99</v>
      </c>
      <c r="T109" s="205">
        <v>-344</v>
      </c>
      <c r="U109" s="31" t="str">
        <f>IF(R109&gt;Data!$M$15,"World Record","-")</f>
        <v>-</v>
      </c>
      <c r="V109" s="31" t="str">
        <f>IF(R109&gt;=Data!$P$14,"GM Norm","-")</f>
        <v>-</v>
      </c>
    </row>
    <row r="110" spans="1:22" ht="16.5" thickBot="1">
      <c r="A110" s="55">
        <v>107</v>
      </c>
      <c r="B110" s="179">
        <v>107</v>
      </c>
      <c r="C110" s="180">
        <v>73</v>
      </c>
      <c r="D110" s="198" t="s">
        <v>344</v>
      </c>
      <c r="E110" s="52">
        <f>VLOOKUP(D110,Data!$B$5:$H$370,5,FALSE)</f>
        <v>0</v>
      </c>
      <c r="F110" s="142">
        <v>11</v>
      </c>
      <c r="G110" s="148">
        <v>5</v>
      </c>
      <c r="H110" s="151">
        <v>0</v>
      </c>
      <c r="I110" s="181">
        <v>300</v>
      </c>
      <c r="J110" s="134">
        <v>0</v>
      </c>
      <c r="K110" s="154">
        <v>5</v>
      </c>
      <c r="L110" s="156">
        <v>0</v>
      </c>
      <c r="M110" s="181">
        <v>300</v>
      </c>
      <c r="N110" s="181">
        <v>111.09</v>
      </c>
      <c r="O110" s="235">
        <v>23.4998</v>
      </c>
      <c r="P110" s="181">
        <v>111.09</v>
      </c>
      <c r="Q110" s="181">
        <v>0</v>
      </c>
      <c r="R110" s="181">
        <v>23</v>
      </c>
      <c r="S110" s="181">
        <v>442</v>
      </c>
      <c r="T110" s="206">
        <v>100</v>
      </c>
      <c r="U110" s="31" t="str">
        <f>IF(R110&gt;Data!$M$15,"World Record","-")</f>
        <v>-</v>
      </c>
      <c r="V110" s="31" t="str">
        <f>IF(R110&gt;=Data!$P$14,"GM Norm","-")</f>
        <v>-</v>
      </c>
    </row>
    <row r="111" spans="1:22" ht="16.5" thickBot="1">
      <c r="A111" s="55">
        <v>108</v>
      </c>
      <c r="B111" s="182">
        <v>107</v>
      </c>
      <c r="C111" s="183">
        <v>99</v>
      </c>
      <c r="D111" s="197" t="s">
        <v>236</v>
      </c>
      <c r="E111" s="52">
        <f>VLOOKUP(D111,Data!$B$5:$H$370,5,FALSE)</f>
        <v>0</v>
      </c>
      <c r="F111" s="142">
        <v>4</v>
      </c>
      <c r="G111" s="148">
        <v>5</v>
      </c>
      <c r="H111" s="153">
        <v>0</v>
      </c>
      <c r="I111" s="184">
        <v>300</v>
      </c>
      <c r="J111" s="135">
        <v>11</v>
      </c>
      <c r="K111" s="155">
        <v>5</v>
      </c>
      <c r="L111" s="157">
        <v>0</v>
      </c>
      <c r="M111" s="184">
        <v>300</v>
      </c>
      <c r="N111" s="184">
        <v>111.09</v>
      </c>
      <c r="O111" s="232">
        <v>8.5453799999999998</v>
      </c>
      <c r="P111" s="184">
        <v>111.09</v>
      </c>
      <c r="Q111" s="184">
        <v>23</v>
      </c>
      <c r="R111" s="184">
        <v>23</v>
      </c>
      <c r="S111" s="184">
        <v>342</v>
      </c>
      <c r="T111" s="205">
        <v>40</v>
      </c>
      <c r="U111" s="31" t="str">
        <f>IF(R111&gt;Data!$M$15,"World Record","-")</f>
        <v>-</v>
      </c>
      <c r="V111" s="31" t="str">
        <f>IF(R111&gt;=Data!$P$14,"GM Norm","-")</f>
        <v>-</v>
      </c>
    </row>
    <row r="112" spans="1:22" ht="16.5" thickBot="1">
      <c r="A112" s="55">
        <v>109</v>
      </c>
      <c r="B112" s="179">
        <v>107</v>
      </c>
      <c r="C112" s="180">
        <v>115</v>
      </c>
      <c r="D112" s="198" t="s">
        <v>197</v>
      </c>
      <c r="E112" s="52">
        <f>VLOOKUP(D112,Data!$B$5:$H$370,5,FALSE)</f>
        <v>0</v>
      </c>
      <c r="F112" s="142">
        <v>11</v>
      </c>
      <c r="G112" s="148">
        <v>5</v>
      </c>
      <c r="H112" s="153">
        <v>0</v>
      </c>
      <c r="I112" s="181">
        <v>300</v>
      </c>
      <c r="J112" s="135">
        <v>8</v>
      </c>
      <c r="K112" s="155">
        <v>5</v>
      </c>
      <c r="L112" s="157">
        <v>0</v>
      </c>
      <c r="M112" s="181">
        <v>300</v>
      </c>
      <c r="N112" s="181">
        <v>111.09</v>
      </c>
      <c r="O112" s="235">
        <v>23.4998</v>
      </c>
      <c r="P112" s="181">
        <v>111.09</v>
      </c>
      <c r="Q112" s="181">
        <v>17</v>
      </c>
      <c r="R112" s="181">
        <v>23</v>
      </c>
      <c r="S112" s="181">
        <v>302</v>
      </c>
      <c r="T112" s="206">
        <v>23</v>
      </c>
      <c r="U112" s="31" t="str">
        <f>IF(R112&gt;Data!$M$15,"World Record","-")</f>
        <v>-</v>
      </c>
      <c r="V112" s="31" t="str">
        <f>IF(R112&gt;=Data!$P$14,"GM Norm","-")</f>
        <v>-</v>
      </c>
    </row>
    <row r="113" spans="1:22" ht="16.5" thickBot="1">
      <c r="A113" s="55">
        <v>110</v>
      </c>
      <c r="B113" s="182">
        <v>107</v>
      </c>
      <c r="C113" s="183">
        <v>126</v>
      </c>
      <c r="D113" s="197" t="s">
        <v>248</v>
      </c>
      <c r="E113" s="52">
        <f>VLOOKUP(D113,Data!$B$5:$H$370,5,FALSE)</f>
        <v>0</v>
      </c>
      <c r="F113" s="142">
        <v>11</v>
      </c>
      <c r="G113" s="148">
        <v>5</v>
      </c>
      <c r="H113" s="153">
        <v>0</v>
      </c>
      <c r="I113" s="184">
        <v>300</v>
      </c>
      <c r="J113" s="135">
        <v>0</v>
      </c>
      <c r="K113" s="155">
        <v>5</v>
      </c>
      <c r="L113" s="157">
        <v>0</v>
      </c>
      <c r="M113" s="184">
        <v>300</v>
      </c>
      <c r="N113" s="184">
        <v>111.09</v>
      </c>
      <c r="O113" s="232">
        <v>23.4998</v>
      </c>
      <c r="P113" s="184">
        <v>111.09</v>
      </c>
      <c r="Q113" s="184">
        <v>0</v>
      </c>
      <c r="R113" s="184">
        <v>23</v>
      </c>
      <c r="S113" s="184">
        <v>279</v>
      </c>
      <c r="T113" s="205">
        <v>41</v>
      </c>
      <c r="U113" s="31" t="str">
        <f>IF(R113&gt;Data!$M$15,"World Record","-")</f>
        <v>-</v>
      </c>
      <c r="V113" s="31" t="str">
        <f>IF(R113&gt;=Data!$P$14,"GM Norm","-")</f>
        <v>-</v>
      </c>
    </row>
    <row r="114" spans="1:22" ht="16.5" thickBot="1">
      <c r="A114" s="55">
        <v>111</v>
      </c>
      <c r="B114" s="179">
        <v>107</v>
      </c>
      <c r="C114" s="180">
        <v>144</v>
      </c>
      <c r="D114" s="198" t="s">
        <v>180</v>
      </c>
      <c r="E114" s="52">
        <f>VLOOKUP(D114,Data!$B$5:$H$370,5,FALSE)</f>
        <v>0</v>
      </c>
      <c r="F114" s="142">
        <v>10</v>
      </c>
      <c r="G114" s="148">
        <v>5</v>
      </c>
      <c r="H114" s="153">
        <v>0</v>
      </c>
      <c r="I114" s="181">
        <v>300</v>
      </c>
      <c r="J114" s="135">
        <v>11</v>
      </c>
      <c r="K114" s="155">
        <v>5</v>
      </c>
      <c r="L114" s="157">
        <v>0</v>
      </c>
      <c r="M114" s="181">
        <v>300</v>
      </c>
      <c r="N114" s="181">
        <v>111.09</v>
      </c>
      <c r="O114" s="235">
        <v>21.363499999999998</v>
      </c>
      <c r="P114" s="181">
        <v>111.09</v>
      </c>
      <c r="Q114" s="181">
        <v>23</v>
      </c>
      <c r="R114" s="181">
        <v>23</v>
      </c>
      <c r="S114" s="181">
        <v>238</v>
      </c>
      <c r="T114" s="206">
        <v>17</v>
      </c>
      <c r="U114" s="31" t="str">
        <f>IF(R114&gt;Data!$M$15,"World Record","-")</f>
        <v>-</v>
      </c>
      <c r="V114" s="31" t="str">
        <f>IF(R114&gt;=Data!$P$14,"GM Norm","-")</f>
        <v>-</v>
      </c>
    </row>
    <row r="115" spans="1:22" ht="16.5" thickBot="1">
      <c r="A115" s="55">
        <v>112</v>
      </c>
      <c r="B115" s="182">
        <v>107</v>
      </c>
      <c r="C115" s="183">
        <v>153</v>
      </c>
      <c r="D115" s="197" t="s">
        <v>202</v>
      </c>
      <c r="E115" s="52">
        <f>VLOOKUP(D115,Data!$B$5:$H$370,5,FALSE)</f>
        <v>0</v>
      </c>
      <c r="F115" s="142">
        <v>2</v>
      </c>
      <c r="G115" s="148">
        <v>5</v>
      </c>
      <c r="H115" s="153">
        <v>0</v>
      </c>
      <c r="I115" s="184">
        <v>300</v>
      </c>
      <c r="J115" s="135">
        <v>11</v>
      </c>
      <c r="K115" s="155">
        <v>5</v>
      </c>
      <c r="L115" s="157">
        <v>0</v>
      </c>
      <c r="M115" s="184">
        <v>300</v>
      </c>
      <c r="N115" s="184">
        <v>111.09</v>
      </c>
      <c r="O115" s="232">
        <v>4.2726899999999999</v>
      </c>
      <c r="P115" s="184">
        <v>111.09</v>
      </c>
      <c r="Q115" s="184">
        <v>23</v>
      </c>
      <c r="R115" s="184">
        <v>23</v>
      </c>
      <c r="S115" s="184">
        <v>221</v>
      </c>
      <c r="T115" s="205">
        <v>35</v>
      </c>
      <c r="U115" s="31" t="str">
        <f>IF(R115&gt;Data!$M$15,"World Record","-")</f>
        <v>-</v>
      </c>
      <c r="V115" s="31" t="str">
        <f>IF(R115&gt;=Data!$P$14,"GM Norm","-")</f>
        <v>-</v>
      </c>
    </row>
    <row r="116" spans="1:22" ht="16.5" thickBot="1">
      <c r="A116" s="55">
        <v>113</v>
      </c>
      <c r="B116" s="179">
        <v>107</v>
      </c>
      <c r="C116" s="180">
        <v>177</v>
      </c>
      <c r="D116" s="198" t="s">
        <v>429</v>
      </c>
      <c r="E116" s="52">
        <f>VLOOKUP(D116,Data!$B$5:$H$370,5,FALSE)</f>
        <v>0</v>
      </c>
      <c r="F116" s="142">
        <v>2</v>
      </c>
      <c r="G116" s="148">
        <v>5</v>
      </c>
      <c r="H116" s="153">
        <v>0</v>
      </c>
      <c r="I116" s="181">
        <v>300</v>
      </c>
      <c r="J116" s="135">
        <v>11</v>
      </c>
      <c r="K116" s="155">
        <v>5</v>
      </c>
      <c r="L116" s="157">
        <v>0</v>
      </c>
      <c r="M116" s="181">
        <v>300</v>
      </c>
      <c r="N116" s="181">
        <v>111.09</v>
      </c>
      <c r="O116" s="235">
        <v>4.2726899999999999</v>
      </c>
      <c r="P116" s="181">
        <v>111.09</v>
      </c>
      <c r="Q116" s="181">
        <v>23</v>
      </c>
      <c r="R116" s="181">
        <v>23</v>
      </c>
      <c r="S116" s="181">
        <v>186</v>
      </c>
      <c r="T116" s="206">
        <v>116</v>
      </c>
      <c r="U116" s="31" t="str">
        <f>IF(R116&gt;Data!$M$15,"World Record","-")</f>
        <v>-</v>
      </c>
      <c r="V116" s="31" t="str">
        <f>IF(R116&gt;=Data!$P$14,"GM Norm","-")</f>
        <v>-</v>
      </c>
    </row>
    <row r="117" spans="1:22" ht="16.5" thickBot="1">
      <c r="A117" s="55">
        <v>114</v>
      </c>
      <c r="B117" s="182">
        <v>107</v>
      </c>
      <c r="C117" s="183">
        <v>263</v>
      </c>
      <c r="D117" s="197" t="s">
        <v>212</v>
      </c>
      <c r="E117" s="52">
        <f>VLOOKUP(D117,Data!$B$5:$H$370,5,FALSE)</f>
        <v>0</v>
      </c>
      <c r="F117" s="142">
        <v>8</v>
      </c>
      <c r="G117" s="148">
        <v>5</v>
      </c>
      <c r="H117" s="151">
        <v>0</v>
      </c>
      <c r="I117" s="184">
        <v>300</v>
      </c>
      <c r="J117" s="134">
        <v>11</v>
      </c>
      <c r="K117" s="154">
        <v>5</v>
      </c>
      <c r="L117" s="156">
        <v>0</v>
      </c>
      <c r="M117" s="184">
        <v>300</v>
      </c>
      <c r="N117" s="184">
        <v>111.09</v>
      </c>
      <c r="O117" s="232">
        <v>17.090800000000002</v>
      </c>
      <c r="P117" s="184">
        <v>111.09</v>
      </c>
      <c r="Q117" s="184">
        <v>23</v>
      </c>
      <c r="R117" s="184">
        <v>23</v>
      </c>
      <c r="S117" s="184">
        <v>70</v>
      </c>
      <c r="T117" s="205">
        <v>36</v>
      </c>
      <c r="U117" s="31" t="str">
        <f>IF(R117&gt;Data!$M$15,"World Record","-")</f>
        <v>-</v>
      </c>
      <c r="V117" s="31" t="str">
        <f>IF(R117&gt;=Data!$P$14,"GM Norm","-")</f>
        <v>-</v>
      </c>
    </row>
    <row r="118" spans="1:22" ht="16.5" thickBot="1">
      <c r="A118" s="55">
        <v>115</v>
      </c>
      <c r="B118" s="179">
        <v>107</v>
      </c>
      <c r="C118" s="180">
        <v>286</v>
      </c>
      <c r="D118" s="198" t="s">
        <v>302</v>
      </c>
      <c r="E118" s="52">
        <f>VLOOKUP(D118,Data!$B$5:$H$370,5,FALSE)</f>
        <v>0</v>
      </c>
      <c r="F118" s="142">
        <v>9</v>
      </c>
      <c r="G118" s="148">
        <v>5</v>
      </c>
      <c r="H118" s="153">
        <v>0</v>
      </c>
      <c r="I118" s="181">
        <v>300</v>
      </c>
      <c r="J118" s="135">
        <v>11</v>
      </c>
      <c r="K118" s="155">
        <v>5</v>
      </c>
      <c r="L118" s="157">
        <v>0</v>
      </c>
      <c r="M118" s="181">
        <v>300</v>
      </c>
      <c r="N118" s="181">
        <v>111.09</v>
      </c>
      <c r="O118" s="235">
        <v>19.2271</v>
      </c>
      <c r="P118" s="181">
        <v>111.09</v>
      </c>
      <c r="Q118" s="181">
        <v>23</v>
      </c>
      <c r="R118" s="181">
        <v>23</v>
      </c>
      <c r="S118" s="181">
        <v>34</v>
      </c>
      <c r="T118" s="206">
        <v>0</v>
      </c>
      <c r="U118" s="31" t="str">
        <f>IF(R118&gt;Data!$M$15,"World Record","-")</f>
        <v>-</v>
      </c>
      <c r="V118" s="31" t="str">
        <f>IF(R118&gt;=Data!$P$14,"GM Norm","-")</f>
        <v>-</v>
      </c>
    </row>
    <row r="119" spans="1:22" ht="16.5" thickBot="1">
      <c r="A119" s="55">
        <v>116</v>
      </c>
      <c r="B119" s="182">
        <v>107</v>
      </c>
      <c r="C119" s="183">
        <v>286</v>
      </c>
      <c r="D119" s="197" t="s">
        <v>188</v>
      </c>
      <c r="E119" s="52">
        <f>VLOOKUP(D119,Data!$B$5:$H$370,5,FALSE)</f>
        <v>0</v>
      </c>
      <c r="F119" s="142">
        <v>11</v>
      </c>
      <c r="G119" s="148">
        <v>5</v>
      </c>
      <c r="H119" s="153">
        <v>0</v>
      </c>
      <c r="I119" s="184">
        <v>300</v>
      </c>
      <c r="J119" s="135">
        <v>0</v>
      </c>
      <c r="K119" s="155">
        <v>5</v>
      </c>
      <c r="L119" s="157">
        <v>0</v>
      </c>
      <c r="M119" s="184">
        <v>300</v>
      </c>
      <c r="N119" s="184">
        <v>111.09</v>
      </c>
      <c r="O119" s="232">
        <v>23.4998</v>
      </c>
      <c r="P119" s="184">
        <v>111.09</v>
      </c>
      <c r="Q119" s="184">
        <v>0</v>
      </c>
      <c r="R119" s="184">
        <v>23</v>
      </c>
      <c r="S119" s="184">
        <v>34</v>
      </c>
      <c r="T119" s="205">
        <v>-1099</v>
      </c>
      <c r="U119" s="31" t="str">
        <f>IF(R119&gt;Data!$M$15,"World Record","-")</f>
        <v>-</v>
      </c>
      <c r="V119" s="31" t="str">
        <f>IF(R119&gt;=Data!$P$14,"GM Norm","-")</f>
        <v>-</v>
      </c>
    </row>
    <row r="120" spans="1:22" ht="16.5" thickBot="1">
      <c r="A120" s="55">
        <v>117</v>
      </c>
      <c r="B120" s="179">
        <v>117</v>
      </c>
      <c r="C120" s="180">
        <v>27</v>
      </c>
      <c r="D120" s="198" t="s">
        <v>322</v>
      </c>
      <c r="E120" s="52">
        <f>VLOOKUP(D120,Data!$B$5:$H$370,5,FALSE)</f>
        <v>0</v>
      </c>
      <c r="F120" s="142">
        <v>8</v>
      </c>
      <c r="G120" s="148">
        <v>5</v>
      </c>
      <c r="H120" s="153">
        <v>0</v>
      </c>
      <c r="I120" s="181">
        <v>300</v>
      </c>
      <c r="J120" s="135">
        <v>10</v>
      </c>
      <c r="K120" s="155">
        <v>5</v>
      </c>
      <c r="L120" s="157">
        <v>0</v>
      </c>
      <c r="M120" s="181">
        <v>300</v>
      </c>
      <c r="N120" s="181">
        <v>111.09</v>
      </c>
      <c r="O120" s="235">
        <v>17.090800000000002</v>
      </c>
      <c r="P120" s="181">
        <v>111.09</v>
      </c>
      <c r="Q120" s="181">
        <v>21</v>
      </c>
      <c r="R120" s="181">
        <v>21</v>
      </c>
      <c r="S120" s="181">
        <v>1133</v>
      </c>
      <c r="T120" s="206">
        <v>777</v>
      </c>
      <c r="U120" s="31" t="str">
        <f>IF(R120&gt;Data!$M$15,"World Record","-")</f>
        <v>-</v>
      </c>
      <c r="V120" s="31" t="str">
        <f>IF(R120&gt;=Data!$P$14,"GM Norm","-")</f>
        <v>-</v>
      </c>
    </row>
    <row r="121" spans="1:22" ht="16.5" thickBot="1">
      <c r="A121" s="55">
        <v>118</v>
      </c>
      <c r="B121" s="182">
        <v>117</v>
      </c>
      <c r="C121" s="183">
        <v>95</v>
      </c>
      <c r="D121" s="197" t="s">
        <v>320</v>
      </c>
      <c r="E121" s="52">
        <f>VLOOKUP(D121,Data!$B$5:$H$370,5,FALSE)</f>
        <v>0</v>
      </c>
      <c r="F121" s="142">
        <v>6</v>
      </c>
      <c r="G121" s="148">
        <v>5</v>
      </c>
      <c r="H121" s="153">
        <v>0</v>
      </c>
      <c r="I121" s="184">
        <v>300</v>
      </c>
      <c r="J121" s="135">
        <v>10</v>
      </c>
      <c r="K121" s="155">
        <v>5</v>
      </c>
      <c r="L121" s="157">
        <v>0</v>
      </c>
      <c r="M121" s="184">
        <v>300</v>
      </c>
      <c r="N121" s="184">
        <v>111.09</v>
      </c>
      <c r="O121" s="232">
        <v>12.818099999999999</v>
      </c>
      <c r="P121" s="184">
        <v>111.09</v>
      </c>
      <c r="Q121" s="184">
        <v>21</v>
      </c>
      <c r="R121" s="184">
        <v>21</v>
      </c>
      <c r="S121" s="184">
        <v>356</v>
      </c>
      <c r="T121" s="205">
        <v>39</v>
      </c>
      <c r="U121" s="31" t="str">
        <f>IF(R121&gt;Data!$M$15,"World Record","-")</f>
        <v>-</v>
      </c>
      <c r="V121" s="31" t="str">
        <f>IF(R121&gt;=Data!$P$14,"GM Norm","-")</f>
        <v>-</v>
      </c>
    </row>
    <row r="122" spans="1:22" ht="16.5" thickBot="1">
      <c r="A122" s="55">
        <v>119</v>
      </c>
      <c r="B122" s="179">
        <v>117</v>
      </c>
      <c r="C122" s="180">
        <v>110</v>
      </c>
      <c r="D122" s="198" t="s">
        <v>227</v>
      </c>
      <c r="E122" s="52">
        <f>VLOOKUP(D122,Data!$B$5:$H$370,5,FALSE)</f>
        <v>0</v>
      </c>
      <c r="F122" s="142">
        <v>10</v>
      </c>
      <c r="G122" s="148">
        <v>5</v>
      </c>
      <c r="H122" s="153">
        <v>0</v>
      </c>
      <c r="I122" s="181">
        <v>300</v>
      </c>
      <c r="J122" s="135">
        <v>0</v>
      </c>
      <c r="K122" s="155">
        <v>5</v>
      </c>
      <c r="L122" s="157">
        <v>0</v>
      </c>
      <c r="M122" s="181">
        <v>300</v>
      </c>
      <c r="N122" s="181">
        <v>111.09</v>
      </c>
      <c r="O122" s="235">
        <v>21.363499999999998</v>
      </c>
      <c r="P122" s="181">
        <v>111.09</v>
      </c>
      <c r="Q122" s="181">
        <v>0</v>
      </c>
      <c r="R122" s="181">
        <v>21</v>
      </c>
      <c r="S122" s="181">
        <v>317</v>
      </c>
      <c r="T122" s="206">
        <v>168</v>
      </c>
      <c r="U122" s="31" t="str">
        <f>IF(R122&gt;Data!$M$15,"World Record","-")</f>
        <v>-</v>
      </c>
      <c r="V122" s="31" t="str">
        <f>IF(R122&gt;=Data!$P$14,"GM Norm","-")</f>
        <v>-</v>
      </c>
    </row>
    <row r="123" spans="1:22" ht="16.5" thickBot="1">
      <c r="A123" s="55">
        <v>120</v>
      </c>
      <c r="B123" s="182">
        <v>117</v>
      </c>
      <c r="C123" s="183">
        <v>200</v>
      </c>
      <c r="D123" s="197" t="s">
        <v>472</v>
      </c>
      <c r="E123" s="52">
        <f>VLOOKUP(D123,Data!$B$5:$H$370,5,FALSE)</f>
        <v>0</v>
      </c>
      <c r="F123" s="142">
        <v>10</v>
      </c>
      <c r="G123" s="148">
        <v>5</v>
      </c>
      <c r="H123" s="153">
        <v>0</v>
      </c>
      <c r="I123" s="184">
        <v>300</v>
      </c>
      <c r="J123" s="135">
        <v>10</v>
      </c>
      <c r="K123" s="155">
        <v>5</v>
      </c>
      <c r="L123" s="157">
        <v>0</v>
      </c>
      <c r="M123" s="184">
        <v>300</v>
      </c>
      <c r="N123" s="184">
        <v>111.09</v>
      </c>
      <c r="O123" s="232">
        <v>21.363499999999998</v>
      </c>
      <c r="P123" s="184">
        <v>111.09</v>
      </c>
      <c r="Q123" s="184">
        <v>21</v>
      </c>
      <c r="R123" s="184">
        <v>21</v>
      </c>
      <c r="S123" s="184">
        <v>149</v>
      </c>
      <c r="T123" s="205">
        <v>7</v>
      </c>
      <c r="U123" s="31" t="str">
        <f>IF(R123&gt;Data!$M$15,"World Record","-")</f>
        <v>-</v>
      </c>
      <c r="V123" s="31" t="str">
        <f>IF(R123&gt;=Data!$P$14,"GM Norm","-")</f>
        <v>-</v>
      </c>
    </row>
    <row r="124" spans="1:22" ht="16.5" thickBot="1">
      <c r="A124" s="55">
        <v>121</v>
      </c>
      <c r="B124" s="179">
        <v>117</v>
      </c>
      <c r="C124" s="180">
        <v>209</v>
      </c>
      <c r="D124" s="198" t="s">
        <v>222</v>
      </c>
      <c r="E124" s="52">
        <f>VLOOKUP(D124,Data!$B$5:$H$370,5,FALSE)</f>
        <v>0</v>
      </c>
      <c r="F124" s="142">
        <v>10</v>
      </c>
      <c r="G124" s="148">
        <v>5</v>
      </c>
      <c r="H124" s="153">
        <v>0</v>
      </c>
      <c r="I124" s="181">
        <v>300</v>
      </c>
      <c r="J124" s="135">
        <v>0</v>
      </c>
      <c r="K124" s="155">
        <v>5</v>
      </c>
      <c r="L124" s="157">
        <v>0</v>
      </c>
      <c r="M124" s="181">
        <v>300</v>
      </c>
      <c r="N124" s="181">
        <v>111.09</v>
      </c>
      <c r="O124" s="235">
        <v>21.363499999999998</v>
      </c>
      <c r="P124" s="181">
        <v>111.09</v>
      </c>
      <c r="Q124" s="181">
        <v>0</v>
      </c>
      <c r="R124" s="181">
        <v>21</v>
      </c>
      <c r="S124" s="181">
        <v>142</v>
      </c>
      <c r="T124" s="206">
        <v>21</v>
      </c>
      <c r="U124" s="31" t="str">
        <f>IF(R124&gt;Data!$M$15,"World Record","-")</f>
        <v>-</v>
      </c>
      <c r="V124" s="31" t="str">
        <f>IF(R124&gt;=Data!$P$14,"GM Norm","-")</f>
        <v>-</v>
      </c>
    </row>
    <row r="125" spans="1:22" ht="16.5" thickBot="1">
      <c r="A125" s="55">
        <v>122</v>
      </c>
      <c r="B125" s="182">
        <v>117</v>
      </c>
      <c r="C125" s="183">
        <v>224</v>
      </c>
      <c r="D125" s="197" t="s">
        <v>360</v>
      </c>
      <c r="E125" s="52">
        <f>VLOOKUP(D125,Data!$B$5:$H$370,5,FALSE)</f>
        <v>0</v>
      </c>
      <c r="F125" s="142">
        <v>5</v>
      </c>
      <c r="G125" s="148">
        <v>5</v>
      </c>
      <c r="H125" s="153">
        <v>0</v>
      </c>
      <c r="I125" s="184">
        <v>300</v>
      </c>
      <c r="J125" s="135">
        <v>10</v>
      </c>
      <c r="K125" s="155">
        <v>5</v>
      </c>
      <c r="L125" s="157">
        <v>0</v>
      </c>
      <c r="M125" s="184">
        <v>300</v>
      </c>
      <c r="N125" s="184">
        <v>111.09</v>
      </c>
      <c r="O125" s="232">
        <v>10.681699999999999</v>
      </c>
      <c r="P125" s="184">
        <v>111.09</v>
      </c>
      <c r="Q125" s="184">
        <v>21</v>
      </c>
      <c r="R125" s="184">
        <v>21</v>
      </c>
      <c r="S125" s="184">
        <v>121</v>
      </c>
      <c r="T125" s="205">
        <v>11</v>
      </c>
      <c r="U125" s="31" t="str">
        <f>IF(R125&gt;Data!$M$15,"World Record","-")</f>
        <v>-</v>
      </c>
      <c r="V125" s="31" t="str">
        <f>IF(R125&gt;=Data!$P$14,"GM Norm","-")</f>
        <v>-</v>
      </c>
    </row>
    <row r="126" spans="1:22" ht="16.5" thickBot="1">
      <c r="A126" s="55">
        <v>123</v>
      </c>
      <c r="B126" s="179">
        <v>117</v>
      </c>
      <c r="C126" s="180">
        <v>235</v>
      </c>
      <c r="D126" s="198" t="s">
        <v>361</v>
      </c>
      <c r="E126" s="52">
        <f>VLOOKUP(D126,Data!$B$5:$H$370,5,FALSE)</f>
        <v>0</v>
      </c>
      <c r="F126" s="142">
        <v>10</v>
      </c>
      <c r="G126" s="148">
        <v>5</v>
      </c>
      <c r="H126" s="153">
        <v>0</v>
      </c>
      <c r="I126" s="181">
        <v>300</v>
      </c>
      <c r="J126" s="135">
        <v>2</v>
      </c>
      <c r="K126" s="155">
        <v>5</v>
      </c>
      <c r="L126" s="157">
        <v>0</v>
      </c>
      <c r="M126" s="181">
        <v>300</v>
      </c>
      <c r="N126" s="181">
        <v>111.09</v>
      </c>
      <c r="O126" s="235">
        <v>21.363499999999998</v>
      </c>
      <c r="P126" s="181">
        <v>111.09</v>
      </c>
      <c r="Q126" s="181">
        <v>4</v>
      </c>
      <c r="R126" s="181">
        <v>21</v>
      </c>
      <c r="S126" s="181">
        <v>110</v>
      </c>
      <c r="T126" s="206">
        <v>42</v>
      </c>
      <c r="U126" s="31" t="str">
        <f>IF(R126&gt;Data!$M$15,"World Record","-")</f>
        <v>-</v>
      </c>
      <c r="V126" s="31" t="str">
        <f>IF(R126&gt;=Data!$P$14,"GM Norm","-")</f>
        <v>-</v>
      </c>
    </row>
    <row r="127" spans="1:22" ht="16.5" thickBot="1">
      <c r="A127" s="55">
        <v>124</v>
      </c>
      <c r="B127" s="182">
        <v>117</v>
      </c>
      <c r="C127" s="183">
        <v>266</v>
      </c>
      <c r="D127" s="197" t="s">
        <v>210</v>
      </c>
      <c r="E127" s="52">
        <f>VLOOKUP(D127,Data!$B$5:$H$370,5,FALSE)</f>
        <v>0</v>
      </c>
      <c r="F127" s="142">
        <v>10</v>
      </c>
      <c r="G127" s="148">
        <v>5</v>
      </c>
      <c r="H127" s="151">
        <v>0</v>
      </c>
      <c r="I127" s="184">
        <v>300</v>
      </c>
      <c r="J127" s="134">
        <v>6</v>
      </c>
      <c r="K127" s="154">
        <v>5</v>
      </c>
      <c r="L127" s="156">
        <v>0</v>
      </c>
      <c r="M127" s="184">
        <v>300</v>
      </c>
      <c r="N127" s="184">
        <v>111.09</v>
      </c>
      <c r="O127" s="232">
        <v>21.363499999999998</v>
      </c>
      <c r="P127" s="184">
        <v>111.09</v>
      </c>
      <c r="Q127" s="184">
        <v>13</v>
      </c>
      <c r="R127" s="184">
        <v>21</v>
      </c>
      <c r="S127" s="184">
        <v>68</v>
      </c>
      <c r="T127" s="205">
        <v>26</v>
      </c>
      <c r="U127" s="31" t="str">
        <f>IF(R127&gt;Data!$M$15,"World Record","-")</f>
        <v>-</v>
      </c>
      <c r="V127" s="31" t="str">
        <f>IF(R127&gt;=Data!$P$14,"GM Norm","-")</f>
        <v>-</v>
      </c>
    </row>
    <row r="128" spans="1:22" ht="16.5" thickBot="1">
      <c r="A128" s="55">
        <v>125</v>
      </c>
      <c r="B128" s="179">
        <v>117</v>
      </c>
      <c r="C128" s="180">
        <v>282</v>
      </c>
      <c r="D128" s="198" t="s">
        <v>209</v>
      </c>
      <c r="E128" s="52">
        <f>VLOOKUP(D128,Data!$B$5:$H$370,5,FALSE)</f>
        <v>0</v>
      </c>
      <c r="F128" s="142">
        <v>10</v>
      </c>
      <c r="G128" s="148">
        <v>5</v>
      </c>
      <c r="H128" s="153">
        <v>0</v>
      </c>
      <c r="I128" s="181">
        <v>300</v>
      </c>
      <c r="J128" s="135">
        <v>0</v>
      </c>
      <c r="K128" s="155">
        <v>5</v>
      </c>
      <c r="L128" s="157">
        <v>0</v>
      </c>
      <c r="M128" s="181">
        <v>300</v>
      </c>
      <c r="N128" s="181">
        <v>111.09</v>
      </c>
      <c r="O128" s="235">
        <v>21.363499999999998</v>
      </c>
      <c r="P128" s="181">
        <v>111.09</v>
      </c>
      <c r="Q128" s="181">
        <v>0</v>
      </c>
      <c r="R128" s="181">
        <v>21</v>
      </c>
      <c r="S128" s="181">
        <v>42</v>
      </c>
      <c r="T128" s="206">
        <v>10</v>
      </c>
      <c r="U128" s="31" t="str">
        <f>IF(R128&gt;Data!$M$15,"World Record","-")</f>
        <v>-</v>
      </c>
      <c r="V128" s="31" t="str">
        <f>IF(R128&gt;=Data!$P$14,"GM Norm","-")</f>
        <v>-</v>
      </c>
    </row>
    <row r="129" spans="1:22" ht="16.5" thickBot="1">
      <c r="A129" s="55">
        <v>126</v>
      </c>
      <c r="B129" s="182">
        <v>117</v>
      </c>
      <c r="C129" s="183">
        <v>288</v>
      </c>
      <c r="D129" s="197" t="s">
        <v>425</v>
      </c>
      <c r="E129" s="52">
        <f>VLOOKUP(D129,Data!$B$5:$H$370,5,FALSE)</f>
        <v>0</v>
      </c>
      <c r="F129" s="142">
        <v>0</v>
      </c>
      <c r="G129" s="148">
        <v>5</v>
      </c>
      <c r="H129" s="153">
        <v>0</v>
      </c>
      <c r="I129" s="184">
        <v>300</v>
      </c>
      <c r="J129" s="135">
        <v>10</v>
      </c>
      <c r="K129" s="155">
        <v>5</v>
      </c>
      <c r="L129" s="157">
        <v>0</v>
      </c>
      <c r="M129" s="184">
        <v>300</v>
      </c>
      <c r="N129" s="184">
        <v>111.09</v>
      </c>
      <c r="O129" s="232">
        <v>0</v>
      </c>
      <c r="P129" s="184">
        <v>111.09</v>
      </c>
      <c r="Q129" s="184">
        <v>21</v>
      </c>
      <c r="R129" s="184">
        <v>21</v>
      </c>
      <c r="S129" s="184">
        <v>32</v>
      </c>
      <c r="T129" s="205">
        <v>-614</v>
      </c>
      <c r="U129" s="31" t="str">
        <f>IF(R129&gt;Data!$M$15,"World Record","-")</f>
        <v>-</v>
      </c>
      <c r="V129" s="31" t="str">
        <f>IF(R129&gt;=Data!$P$14,"GM Norm","-")</f>
        <v>-</v>
      </c>
    </row>
    <row r="130" spans="1:22" ht="16.5" thickBot="1">
      <c r="A130" s="55">
        <v>127</v>
      </c>
      <c r="B130" s="179">
        <v>127</v>
      </c>
      <c r="C130" s="180">
        <v>48</v>
      </c>
      <c r="D130" s="198" t="s">
        <v>416</v>
      </c>
      <c r="E130" s="52">
        <f>VLOOKUP(D130,Data!$B$5:$H$370,5,FALSE)</f>
        <v>0</v>
      </c>
      <c r="F130" s="142">
        <v>9</v>
      </c>
      <c r="G130" s="148">
        <v>5</v>
      </c>
      <c r="H130" s="153">
        <v>0</v>
      </c>
      <c r="I130" s="181">
        <v>300</v>
      </c>
      <c r="J130" s="135">
        <v>9</v>
      </c>
      <c r="K130" s="155">
        <v>5</v>
      </c>
      <c r="L130" s="157">
        <v>0</v>
      </c>
      <c r="M130" s="181">
        <v>300</v>
      </c>
      <c r="N130" s="181">
        <v>111.09</v>
      </c>
      <c r="O130" s="235">
        <v>19.2271</v>
      </c>
      <c r="P130" s="181">
        <v>111.09</v>
      </c>
      <c r="Q130" s="181">
        <v>19</v>
      </c>
      <c r="R130" s="181">
        <v>19</v>
      </c>
      <c r="S130" s="181">
        <v>646</v>
      </c>
      <c r="T130" s="206">
        <v>228</v>
      </c>
      <c r="U130" s="31" t="str">
        <f>IF(R130&gt;Data!$M$15,"World Record","-")</f>
        <v>-</v>
      </c>
      <c r="V130" s="31" t="str">
        <f>IF(R130&gt;=Data!$P$14,"GM Norm","-")</f>
        <v>-</v>
      </c>
    </row>
    <row r="131" spans="1:22" ht="16.5" thickBot="1">
      <c r="A131" s="55">
        <v>128</v>
      </c>
      <c r="B131" s="182">
        <v>127</v>
      </c>
      <c r="C131" s="183">
        <v>82</v>
      </c>
      <c r="D131" s="197" t="s">
        <v>299</v>
      </c>
      <c r="E131" s="52">
        <f>VLOOKUP(D131,Data!$B$5:$H$370,5,FALSE)</f>
        <v>0</v>
      </c>
      <c r="F131" s="142">
        <v>8</v>
      </c>
      <c r="G131" s="148">
        <v>5</v>
      </c>
      <c r="H131" s="153">
        <v>0</v>
      </c>
      <c r="I131" s="184">
        <v>300</v>
      </c>
      <c r="J131" s="135">
        <v>9</v>
      </c>
      <c r="K131" s="155">
        <v>5</v>
      </c>
      <c r="L131" s="157">
        <v>0</v>
      </c>
      <c r="M131" s="184">
        <v>300</v>
      </c>
      <c r="N131" s="184">
        <v>111.09</v>
      </c>
      <c r="O131" s="232">
        <v>17.090800000000002</v>
      </c>
      <c r="P131" s="184">
        <v>111.09</v>
      </c>
      <c r="Q131" s="184">
        <v>19</v>
      </c>
      <c r="R131" s="184">
        <v>19</v>
      </c>
      <c r="S131" s="184">
        <v>418</v>
      </c>
      <c r="T131" s="205">
        <v>103</v>
      </c>
      <c r="U131" s="31" t="str">
        <f>IF(R131&gt;Data!$M$15,"World Record","-")</f>
        <v>-</v>
      </c>
      <c r="V131" s="31" t="str">
        <f>IF(R131&gt;=Data!$P$14,"GM Norm","-")</f>
        <v>-</v>
      </c>
    </row>
    <row r="132" spans="1:22" ht="16.5" thickBot="1">
      <c r="A132" s="55">
        <v>129</v>
      </c>
      <c r="B132" s="179">
        <v>127</v>
      </c>
      <c r="C132" s="180">
        <v>112</v>
      </c>
      <c r="D132" s="198" t="s">
        <v>327</v>
      </c>
      <c r="E132" s="52">
        <f>VLOOKUP(D132,Data!$B$5:$H$370,5,FALSE)</f>
        <v>0</v>
      </c>
      <c r="F132" s="142">
        <v>9</v>
      </c>
      <c r="G132" s="148">
        <v>5</v>
      </c>
      <c r="H132" s="153">
        <v>0</v>
      </c>
      <c r="I132" s="181">
        <v>300</v>
      </c>
      <c r="J132" s="135">
        <v>0</v>
      </c>
      <c r="K132" s="155">
        <v>5</v>
      </c>
      <c r="L132" s="157">
        <v>0</v>
      </c>
      <c r="M132" s="181">
        <v>300</v>
      </c>
      <c r="N132" s="181">
        <v>111.09</v>
      </c>
      <c r="O132" s="235">
        <v>19.2271</v>
      </c>
      <c r="P132" s="181">
        <v>111.09</v>
      </c>
      <c r="Q132" s="181">
        <v>0</v>
      </c>
      <c r="R132" s="181">
        <v>19</v>
      </c>
      <c r="S132" s="181">
        <v>315</v>
      </c>
      <c r="T132" s="206">
        <v>69</v>
      </c>
      <c r="U132" s="31" t="str">
        <f>IF(R132&gt;Data!$M$15,"World Record","-")</f>
        <v>-</v>
      </c>
      <c r="V132" s="31" t="str">
        <f>IF(R132&gt;=Data!$P$14,"GM Norm","-")</f>
        <v>-</v>
      </c>
    </row>
    <row r="133" spans="1:22" ht="16.5" thickBot="1">
      <c r="A133" s="55">
        <v>130</v>
      </c>
      <c r="B133" s="182">
        <v>127</v>
      </c>
      <c r="C133" s="183">
        <v>139</v>
      </c>
      <c r="D133" s="197" t="s">
        <v>504</v>
      </c>
      <c r="E133" s="52">
        <f>VLOOKUP(D133,Data!$B$5:$H$370,5,FALSE)</f>
        <v>0</v>
      </c>
      <c r="F133" s="142">
        <v>5</v>
      </c>
      <c r="G133" s="148">
        <v>5</v>
      </c>
      <c r="H133" s="153">
        <v>0</v>
      </c>
      <c r="I133" s="184">
        <v>300</v>
      </c>
      <c r="J133" s="135">
        <v>9</v>
      </c>
      <c r="K133" s="155">
        <v>5</v>
      </c>
      <c r="L133" s="157">
        <v>0</v>
      </c>
      <c r="M133" s="184">
        <v>300</v>
      </c>
      <c r="N133" s="184">
        <v>111.09</v>
      </c>
      <c r="O133" s="232">
        <v>10.681699999999999</v>
      </c>
      <c r="P133" s="184">
        <v>111.09</v>
      </c>
      <c r="Q133" s="184">
        <v>19</v>
      </c>
      <c r="R133" s="184">
        <v>19</v>
      </c>
      <c r="S133" s="184">
        <v>246</v>
      </c>
      <c r="T133" s="205">
        <v>45</v>
      </c>
      <c r="U133" s="31" t="str">
        <f>IF(R133&gt;Data!$M$15,"World Record","-")</f>
        <v>-</v>
      </c>
      <c r="V133" s="31" t="str">
        <f>IF(R133&gt;=Data!$P$14,"GM Norm","-")</f>
        <v>-</v>
      </c>
    </row>
    <row r="134" spans="1:22" ht="16.5" thickBot="1">
      <c r="A134" s="55">
        <v>131</v>
      </c>
      <c r="B134" s="179">
        <v>127</v>
      </c>
      <c r="C134" s="180">
        <v>162</v>
      </c>
      <c r="D134" s="198" t="s">
        <v>169</v>
      </c>
      <c r="E134" s="52">
        <f>VLOOKUP(D134,Data!$B$5:$H$370,5,FALSE)</f>
        <v>0</v>
      </c>
      <c r="F134" s="142">
        <v>0</v>
      </c>
      <c r="G134" s="148">
        <v>5</v>
      </c>
      <c r="H134" s="153">
        <v>0</v>
      </c>
      <c r="I134" s="181">
        <v>300</v>
      </c>
      <c r="J134" s="135">
        <v>9</v>
      </c>
      <c r="K134" s="155">
        <v>5</v>
      </c>
      <c r="L134" s="157">
        <v>0</v>
      </c>
      <c r="M134" s="181">
        <v>300</v>
      </c>
      <c r="N134" s="181">
        <v>111.09</v>
      </c>
      <c r="O134" s="235">
        <v>0</v>
      </c>
      <c r="P134" s="181">
        <v>111.09</v>
      </c>
      <c r="Q134" s="181">
        <v>19</v>
      </c>
      <c r="R134" s="181">
        <v>19</v>
      </c>
      <c r="S134" s="181">
        <v>201</v>
      </c>
      <c r="T134" s="206">
        <v>104</v>
      </c>
      <c r="U134" s="31" t="str">
        <f>IF(R134&gt;Data!$M$15,"World Record","-")</f>
        <v>-</v>
      </c>
      <c r="V134" s="31" t="str">
        <f>IF(R134&gt;=Data!$P$14,"GM Norm","-")</f>
        <v>-</v>
      </c>
    </row>
    <row r="135" spans="1:22" ht="16.5" thickBot="1">
      <c r="A135" s="55">
        <v>132</v>
      </c>
      <c r="B135" s="182">
        <v>127</v>
      </c>
      <c r="C135" s="183">
        <v>243</v>
      </c>
      <c r="D135" s="197" t="s">
        <v>423</v>
      </c>
      <c r="E135" s="52">
        <f>VLOOKUP(D135,Data!$B$5:$H$370,5,FALSE)</f>
        <v>0</v>
      </c>
      <c r="F135" s="142">
        <v>7</v>
      </c>
      <c r="G135" s="148">
        <v>5</v>
      </c>
      <c r="H135" s="153">
        <v>0</v>
      </c>
      <c r="I135" s="184">
        <v>300</v>
      </c>
      <c r="J135" s="135">
        <v>9</v>
      </c>
      <c r="K135" s="155">
        <v>5</v>
      </c>
      <c r="L135" s="157">
        <v>0</v>
      </c>
      <c r="M135" s="184">
        <v>300</v>
      </c>
      <c r="N135" s="184">
        <v>111.09</v>
      </c>
      <c r="O135" s="232">
        <v>14.9544</v>
      </c>
      <c r="P135" s="184">
        <v>111.09</v>
      </c>
      <c r="Q135" s="184">
        <v>19</v>
      </c>
      <c r="R135" s="184">
        <v>19</v>
      </c>
      <c r="S135" s="184">
        <v>97</v>
      </c>
      <c r="T135" s="205">
        <v>65</v>
      </c>
      <c r="U135" s="31" t="str">
        <f>IF(R135&gt;Data!$M$15,"World Record","-")</f>
        <v>-</v>
      </c>
      <c r="V135" s="31" t="str">
        <f>IF(R135&gt;=Data!$P$14,"GM Norm","-")</f>
        <v>-</v>
      </c>
    </row>
    <row r="136" spans="1:22" ht="16.5" thickBot="1">
      <c r="A136" s="55">
        <v>133</v>
      </c>
      <c r="B136" s="179">
        <v>127</v>
      </c>
      <c r="C136" s="180">
        <v>289</v>
      </c>
      <c r="D136" s="198" t="s">
        <v>279</v>
      </c>
      <c r="E136" s="52">
        <f>VLOOKUP(D136,Data!$B$5:$H$370,5,FALSE)</f>
        <v>0</v>
      </c>
      <c r="F136" s="142">
        <v>3</v>
      </c>
      <c r="G136" s="148">
        <v>5</v>
      </c>
      <c r="H136" s="153">
        <v>0</v>
      </c>
      <c r="I136" s="181">
        <v>300</v>
      </c>
      <c r="J136" s="135">
        <v>9</v>
      </c>
      <c r="K136" s="155">
        <v>5</v>
      </c>
      <c r="L136" s="157">
        <v>0</v>
      </c>
      <c r="M136" s="181">
        <v>300</v>
      </c>
      <c r="N136" s="181">
        <v>111.09</v>
      </c>
      <c r="O136" s="235">
        <v>6.4090400000000001</v>
      </c>
      <c r="P136" s="181">
        <v>111.09</v>
      </c>
      <c r="Q136" s="181">
        <v>19</v>
      </c>
      <c r="R136" s="181">
        <v>19</v>
      </c>
      <c r="S136" s="181">
        <v>32</v>
      </c>
      <c r="T136" s="206">
        <v>-602</v>
      </c>
      <c r="U136" s="31" t="str">
        <f>IF(R136&gt;Data!$M$15,"World Record","-")</f>
        <v>-</v>
      </c>
      <c r="V136" s="31" t="str">
        <f>IF(R136&gt;=Data!$P$14,"GM Norm","-")</f>
        <v>-</v>
      </c>
    </row>
    <row r="137" spans="1:22" ht="16.5" thickBot="1">
      <c r="A137" s="55">
        <v>134</v>
      </c>
      <c r="B137" s="182">
        <v>134</v>
      </c>
      <c r="C137" s="183">
        <v>51</v>
      </c>
      <c r="D137" s="197" t="s">
        <v>365</v>
      </c>
      <c r="E137" s="52">
        <f>VLOOKUP(D137,Data!$B$5:$H$370,5,FALSE)</f>
        <v>0</v>
      </c>
      <c r="F137" s="142">
        <v>0</v>
      </c>
      <c r="G137" s="148">
        <v>5</v>
      </c>
      <c r="H137" s="153">
        <v>0</v>
      </c>
      <c r="I137" s="184">
        <v>300</v>
      </c>
      <c r="J137" s="135">
        <v>8</v>
      </c>
      <c r="K137" s="155">
        <v>5</v>
      </c>
      <c r="L137" s="157">
        <v>0</v>
      </c>
      <c r="M137" s="184">
        <v>300</v>
      </c>
      <c r="N137" s="184">
        <v>111.09</v>
      </c>
      <c r="O137" s="232">
        <v>0</v>
      </c>
      <c r="P137" s="184">
        <v>111.09</v>
      </c>
      <c r="Q137" s="184">
        <v>17</v>
      </c>
      <c r="R137" s="184">
        <v>17</v>
      </c>
      <c r="S137" s="184">
        <v>634</v>
      </c>
      <c r="T137" s="205">
        <v>80</v>
      </c>
      <c r="U137" s="31" t="str">
        <f>IF(R137&gt;Data!$M$15,"World Record","-")</f>
        <v>-</v>
      </c>
      <c r="V137" s="31" t="str">
        <f>IF(R137&gt;=Data!$P$14,"GM Norm","-")</f>
        <v>-</v>
      </c>
    </row>
    <row r="138" spans="1:22" ht="16.5" thickBot="1">
      <c r="A138" s="55">
        <v>135</v>
      </c>
      <c r="B138" s="179">
        <v>134</v>
      </c>
      <c r="C138" s="180">
        <v>57</v>
      </c>
      <c r="D138" s="198" t="s">
        <v>213</v>
      </c>
      <c r="E138" s="52">
        <f>VLOOKUP(D138,Data!$B$5:$H$370,5,FALSE)</f>
        <v>0</v>
      </c>
      <c r="F138" s="142">
        <v>6</v>
      </c>
      <c r="G138" s="148">
        <v>5</v>
      </c>
      <c r="H138" s="153">
        <v>0</v>
      </c>
      <c r="I138" s="181">
        <v>300</v>
      </c>
      <c r="J138" s="135">
        <v>8</v>
      </c>
      <c r="K138" s="155">
        <v>5</v>
      </c>
      <c r="L138" s="157">
        <v>0</v>
      </c>
      <c r="M138" s="181">
        <v>300</v>
      </c>
      <c r="N138" s="181">
        <v>111.09</v>
      </c>
      <c r="O138" s="235">
        <v>12.818099999999999</v>
      </c>
      <c r="P138" s="181">
        <v>111.09</v>
      </c>
      <c r="Q138" s="181">
        <v>17</v>
      </c>
      <c r="R138" s="181">
        <v>17</v>
      </c>
      <c r="S138" s="181">
        <v>554</v>
      </c>
      <c r="T138" s="206">
        <v>66</v>
      </c>
      <c r="U138" s="31" t="str">
        <f>IF(R138&gt;Data!$M$15,"World Record","-")</f>
        <v>-</v>
      </c>
      <c r="V138" s="31" t="str">
        <f>IF(R138&gt;=Data!$P$14,"GM Norm","-")</f>
        <v>-</v>
      </c>
    </row>
    <row r="139" spans="1:22" ht="16.5" thickBot="1">
      <c r="A139" s="55">
        <v>136</v>
      </c>
      <c r="B139" s="182">
        <v>134</v>
      </c>
      <c r="C139" s="183">
        <v>66</v>
      </c>
      <c r="D139" s="197" t="s">
        <v>456</v>
      </c>
      <c r="E139" s="52">
        <f>VLOOKUP(D139,Data!$B$5:$H$370,5,FALSE)</f>
        <v>0</v>
      </c>
      <c r="F139" s="142">
        <v>8</v>
      </c>
      <c r="G139" s="148">
        <v>5</v>
      </c>
      <c r="H139" s="153">
        <v>0</v>
      </c>
      <c r="I139" s="184">
        <v>300</v>
      </c>
      <c r="J139" s="135">
        <v>8</v>
      </c>
      <c r="K139" s="155">
        <v>5</v>
      </c>
      <c r="L139" s="157">
        <v>0</v>
      </c>
      <c r="M139" s="184">
        <v>300</v>
      </c>
      <c r="N139" s="184">
        <v>111.09</v>
      </c>
      <c r="O139" s="232">
        <v>17.090800000000002</v>
      </c>
      <c r="P139" s="184">
        <v>111.09</v>
      </c>
      <c r="Q139" s="184">
        <v>17</v>
      </c>
      <c r="R139" s="184">
        <v>17</v>
      </c>
      <c r="S139" s="184">
        <v>488</v>
      </c>
      <c r="T139" s="205">
        <v>68</v>
      </c>
      <c r="U139" s="31" t="str">
        <f>IF(R139&gt;Data!$M$15,"World Record","-")</f>
        <v>-</v>
      </c>
      <c r="V139" s="31" t="str">
        <f>IF(R139&gt;=Data!$P$14,"GM Norm","-")</f>
        <v>-</v>
      </c>
    </row>
    <row r="140" spans="1:22" ht="16.5" thickBot="1">
      <c r="A140" s="55">
        <v>137</v>
      </c>
      <c r="B140" s="179">
        <v>134</v>
      </c>
      <c r="C140" s="180">
        <v>80</v>
      </c>
      <c r="D140" s="198" t="s">
        <v>253</v>
      </c>
      <c r="E140" s="52">
        <f>VLOOKUP(D140,Data!$B$5:$H$370,5,FALSE)</f>
        <v>0</v>
      </c>
      <c r="F140" s="142">
        <v>8</v>
      </c>
      <c r="G140" s="148">
        <v>5</v>
      </c>
      <c r="H140" s="153">
        <v>0</v>
      </c>
      <c r="I140" s="181">
        <v>300</v>
      </c>
      <c r="J140" s="135">
        <v>1</v>
      </c>
      <c r="K140" s="155">
        <v>5</v>
      </c>
      <c r="L140" s="157">
        <v>0</v>
      </c>
      <c r="M140" s="181">
        <v>300</v>
      </c>
      <c r="N140" s="181">
        <v>111.09</v>
      </c>
      <c r="O140" s="235">
        <v>17.090800000000002</v>
      </c>
      <c r="P140" s="181">
        <v>111.09</v>
      </c>
      <c r="Q140" s="181">
        <v>2</v>
      </c>
      <c r="R140" s="181">
        <v>17</v>
      </c>
      <c r="S140" s="181">
        <v>420</v>
      </c>
      <c r="T140" s="206">
        <v>31</v>
      </c>
      <c r="U140" s="31" t="str">
        <f>IF(R140&gt;Data!$M$15,"World Record","-")</f>
        <v>-</v>
      </c>
      <c r="V140" s="31" t="str">
        <f>IF(R140&gt;=Data!$P$14,"GM Norm","-")</f>
        <v>-</v>
      </c>
    </row>
    <row r="141" spans="1:22" ht="16.5" thickBot="1">
      <c r="A141" s="55">
        <v>138</v>
      </c>
      <c r="B141" s="182">
        <v>134</v>
      </c>
      <c r="C141" s="183">
        <v>91</v>
      </c>
      <c r="D141" s="197" t="s">
        <v>268</v>
      </c>
      <c r="E141" s="52">
        <f>VLOOKUP(D141,Data!$B$5:$H$370,5,FALSE)</f>
        <v>0</v>
      </c>
      <c r="F141" s="142">
        <v>8</v>
      </c>
      <c r="G141" s="148">
        <v>5</v>
      </c>
      <c r="H141" s="153">
        <v>0</v>
      </c>
      <c r="I141" s="184">
        <v>300</v>
      </c>
      <c r="J141" s="135">
        <v>0</v>
      </c>
      <c r="K141" s="155">
        <v>5</v>
      </c>
      <c r="L141" s="157">
        <v>0</v>
      </c>
      <c r="M141" s="184">
        <v>300</v>
      </c>
      <c r="N141" s="184">
        <v>111.09</v>
      </c>
      <c r="O141" s="232">
        <v>17.090800000000002</v>
      </c>
      <c r="P141" s="184">
        <v>111.09</v>
      </c>
      <c r="Q141" s="184">
        <v>0</v>
      </c>
      <c r="R141" s="184">
        <v>17</v>
      </c>
      <c r="S141" s="184">
        <v>389</v>
      </c>
      <c r="T141" s="205">
        <v>137</v>
      </c>
      <c r="U141" s="31" t="str">
        <f>IF(R141&gt;Data!$M$15,"World Record","-")</f>
        <v>-</v>
      </c>
      <c r="V141" s="31" t="str">
        <f>IF(R141&gt;=Data!$P$14,"GM Norm","-")</f>
        <v>-</v>
      </c>
    </row>
    <row r="142" spans="1:22" ht="16.5" thickBot="1">
      <c r="A142" s="55">
        <v>139</v>
      </c>
      <c r="B142" s="179">
        <v>134</v>
      </c>
      <c r="C142" s="180">
        <v>137</v>
      </c>
      <c r="D142" s="198" t="s">
        <v>232</v>
      </c>
      <c r="E142" s="52">
        <f>VLOOKUP(D142,Data!$B$5:$H$370,5,FALSE)</f>
        <v>0</v>
      </c>
      <c r="F142" s="142">
        <v>2</v>
      </c>
      <c r="G142" s="148">
        <v>5</v>
      </c>
      <c r="H142" s="151">
        <v>0</v>
      </c>
      <c r="I142" s="181">
        <v>300</v>
      </c>
      <c r="J142" s="134">
        <v>8</v>
      </c>
      <c r="K142" s="154">
        <v>5</v>
      </c>
      <c r="L142" s="156">
        <v>0</v>
      </c>
      <c r="M142" s="181">
        <v>300</v>
      </c>
      <c r="N142" s="181">
        <v>111.09</v>
      </c>
      <c r="O142" s="235">
        <v>4.2726899999999999</v>
      </c>
      <c r="P142" s="181">
        <v>111.09</v>
      </c>
      <c r="Q142" s="181">
        <v>17</v>
      </c>
      <c r="R142" s="181">
        <v>17</v>
      </c>
      <c r="S142" s="181">
        <v>252</v>
      </c>
      <c r="T142" s="206">
        <v>29</v>
      </c>
      <c r="U142" s="31" t="str">
        <f>IF(R142&gt;Data!$M$15,"World Record","-")</f>
        <v>-</v>
      </c>
      <c r="V142" s="31" t="str">
        <f>IF(R142&gt;=Data!$P$14,"GM Norm","-")</f>
        <v>-</v>
      </c>
    </row>
    <row r="143" spans="1:22" ht="16.5" thickBot="1">
      <c r="A143" s="55">
        <v>140</v>
      </c>
      <c r="B143" s="182">
        <v>134</v>
      </c>
      <c r="C143" s="183">
        <v>152</v>
      </c>
      <c r="D143" s="197" t="s">
        <v>230</v>
      </c>
      <c r="E143" s="52">
        <f>VLOOKUP(D143,Data!$B$5:$H$370,5,FALSE)</f>
        <v>0</v>
      </c>
      <c r="F143" s="142">
        <v>7</v>
      </c>
      <c r="G143" s="148">
        <v>5</v>
      </c>
      <c r="H143" s="153">
        <v>0</v>
      </c>
      <c r="I143" s="184">
        <v>300</v>
      </c>
      <c r="J143" s="135">
        <v>8</v>
      </c>
      <c r="K143" s="155">
        <v>5</v>
      </c>
      <c r="L143" s="157">
        <v>0</v>
      </c>
      <c r="M143" s="184">
        <v>300</v>
      </c>
      <c r="N143" s="184">
        <v>111.09</v>
      </c>
      <c r="O143" s="232">
        <v>14.9544</v>
      </c>
      <c r="P143" s="184">
        <v>111.09</v>
      </c>
      <c r="Q143" s="184">
        <v>17</v>
      </c>
      <c r="R143" s="184">
        <v>17</v>
      </c>
      <c r="S143" s="184">
        <v>223</v>
      </c>
      <c r="T143" s="205">
        <v>42</v>
      </c>
      <c r="U143" s="31" t="str">
        <f>IF(R143&gt;Data!$M$15,"World Record","-")</f>
        <v>-</v>
      </c>
      <c r="V143" s="31" t="str">
        <f>IF(R143&gt;=Data!$P$14,"GM Norm","-")</f>
        <v>-</v>
      </c>
    </row>
    <row r="144" spans="1:22" ht="16.5" thickBot="1">
      <c r="A144" s="55">
        <v>141</v>
      </c>
      <c r="B144" s="179">
        <v>134</v>
      </c>
      <c r="C144" s="180">
        <v>179</v>
      </c>
      <c r="D144" s="198" t="s">
        <v>430</v>
      </c>
      <c r="E144" s="52">
        <f>VLOOKUP(D144,Data!$B$5:$H$370,5,FALSE)</f>
        <v>0</v>
      </c>
      <c r="F144" s="142">
        <v>8</v>
      </c>
      <c r="G144" s="148">
        <v>5</v>
      </c>
      <c r="H144" s="151">
        <v>0</v>
      </c>
      <c r="I144" s="181">
        <v>300</v>
      </c>
      <c r="J144" s="134">
        <v>0</v>
      </c>
      <c r="K144" s="154">
        <v>5</v>
      </c>
      <c r="L144" s="156">
        <v>0</v>
      </c>
      <c r="M144" s="181">
        <v>300</v>
      </c>
      <c r="N144" s="181">
        <v>111.09</v>
      </c>
      <c r="O144" s="235">
        <v>17.090800000000002</v>
      </c>
      <c r="P144" s="181">
        <v>111.09</v>
      </c>
      <c r="Q144" s="181">
        <v>0</v>
      </c>
      <c r="R144" s="181">
        <v>17</v>
      </c>
      <c r="S144" s="181">
        <v>181</v>
      </c>
      <c r="T144" s="206">
        <v>12</v>
      </c>
      <c r="U144" s="31" t="str">
        <f>IF(R144&gt;Data!$M$15,"World Record","-")</f>
        <v>-</v>
      </c>
      <c r="V144" s="31" t="str">
        <f>IF(R144&gt;=Data!$P$14,"GM Norm","-")</f>
        <v>-</v>
      </c>
    </row>
    <row r="145" spans="1:22" ht="16.5" thickBot="1">
      <c r="A145" s="55">
        <v>142</v>
      </c>
      <c r="B145" s="182">
        <v>134</v>
      </c>
      <c r="C145" s="183">
        <v>184</v>
      </c>
      <c r="D145" s="197" t="s">
        <v>459</v>
      </c>
      <c r="E145" s="52">
        <f>VLOOKUP(D145,Data!$B$5:$H$370,5,FALSE)</f>
        <v>0</v>
      </c>
      <c r="F145" s="142">
        <v>8</v>
      </c>
      <c r="G145" s="148">
        <v>5</v>
      </c>
      <c r="H145" s="153">
        <v>0</v>
      </c>
      <c r="I145" s="184">
        <v>300</v>
      </c>
      <c r="J145" s="135">
        <v>7</v>
      </c>
      <c r="K145" s="155">
        <v>5</v>
      </c>
      <c r="L145" s="157">
        <v>0</v>
      </c>
      <c r="M145" s="184">
        <v>300</v>
      </c>
      <c r="N145" s="184">
        <v>111.09</v>
      </c>
      <c r="O145" s="232">
        <v>17.090800000000002</v>
      </c>
      <c r="P145" s="184">
        <v>111.09</v>
      </c>
      <c r="Q145" s="184">
        <v>15</v>
      </c>
      <c r="R145" s="184">
        <v>17</v>
      </c>
      <c r="S145" s="184">
        <v>169</v>
      </c>
      <c r="T145" s="205">
        <v>28</v>
      </c>
      <c r="U145" s="31" t="str">
        <f>IF(R145&gt;Data!$M$15,"World Record","-")</f>
        <v>-</v>
      </c>
      <c r="V145" s="31" t="str">
        <f>IF(R145&gt;=Data!$P$14,"GM Norm","-")</f>
        <v>-</v>
      </c>
    </row>
    <row r="146" spans="1:22" ht="16.5" thickBot="1">
      <c r="A146" s="55">
        <v>143</v>
      </c>
      <c r="B146" s="179">
        <v>134</v>
      </c>
      <c r="C146" s="180">
        <v>210</v>
      </c>
      <c r="D146" s="198" t="s">
        <v>317</v>
      </c>
      <c r="E146" s="52">
        <f>VLOOKUP(D146,Data!$B$5:$H$370,5,FALSE)</f>
        <v>0</v>
      </c>
      <c r="F146" s="142">
        <v>8</v>
      </c>
      <c r="G146" s="148">
        <v>5</v>
      </c>
      <c r="H146" s="153">
        <v>0</v>
      </c>
      <c r="I146" s="181">
        <v>300</v>
      </c>
      <c r="J146" s="135">
        <v>0</v>
      </c>
      <c r="K146" s="155">
        <v>5</v>
      </c>
      <c r="L146" s="157">
        <v>0</v>
      </c>
      <c r="M146" s="181">
        <v>300</v>
      </c>
      <c r="N146" s="181">
        <v>111.09</v>
      </c>
      <c r="O146" s="235">
        <v>17.090800000000002</v>
      </c>
      <c r="P146" s="181">
        <v>111.09</v>
      </c>
      <c r="Q146" s="181">
        <v>0</v>
      </c>
      <c r="R146" s="181">
        <v>17</v>
      </c>
      <c r="S146" s="181">
        <v>141</v>
      </c>
      <c r="T146" s="206">
        <v>67</v>
      </c>
      <c r="U146" s="31" t="str">
        <f>IF(R146&gt;Data!$M$15,"World Record","-")</f>
        <v>-</v>
      </c>
      <c r="V146" s="31" t="str">
        <f>IF(R146&gt;=Data!$P$14,"GM Norm","-")</f>
        <v>-</v>
      </c>
    </row>
    <row r="147" spans="1:22" ht="16.5" thickBot="1">
      <c r="A147" s="55">
        <v>144</v>
      </c>
      <c r="B147" s="182">
        <v>134</v>
      </c>
      <c r="C147" s="183">
        <v>262</v>
      </c>
      <c r="D147" s="197" t="s">
        <v>469</v>
      </c>
      <c r="E147" s="52">
        <f>VLOOKUP(D147,Data!$B$5:$H$370,5,FALSE)</f>
        <v>0</v>
      </c>
      <c r="F147" s="142">
        <v>8</v>
      </c>
      <c r="G147" s="148">
        <v>5</v>
      </c>
      <c r="H147" s="153">
        <v>0</v>
      </c>
      <c r="I147" s="184">
        <v>300</v>
      </c>
      <c r="J147" s="135">
        <v>0</v>
      </c>
      <c r="K147" s="155">
        <v>5</v>
      </c>
      <c r="L147" s="157">
        <v>0</v>
      </c>
      <c r="M147" s="184">
        <v>300</v>
      </c>
      <c r="N147" s="184">
        <v>111.09</v>
      </c>
      <c r="O147" s="232">
        <v>17.090800000000002</v>
      </c>
      <c r="P147" s="184">
        <v>111.09</v>
      </c>
      <c r="Q147" s="184">
        <v>0</v>
      </c>
      <c r="R147" s="184">
        <v>17</v>
      </c>
      <c r="S147" s="184">
        <v>74</v>
      </c>
      <c r="T147" s="205">
        <v>-386</v>
      </c>
      <c r="U147" s="31" t="str">
        <f>IF(R147&gt;Data!$M$15,"World Record","-")</f>
        <v>-</v>
      </c>
      <c r="V147" s="31" t="str">
        <f>IF(R147&gt;=Data!$P$14,"GM Norm","-")</f>
        <v>-</v>
      </c>
    </row>
    <row r="148" spans="1:22" ht="16.5" thickBot="1">
      <c r="A148" s="55">
        <v>145</v>
      </c>
      <c r="B148" s="179">
        <v>145</v>
      </c>
      <c r="C148" s="180">
        <v>70</v>
      </c>
      <c r="D148" s="198" t="s">
        <v>316</v>
      </c>
      <c r="E148" s="52">
        <f>VLOOKUP(D148,Data!$B$5:$H$370,5,FALSE)</f>
        <v>0</v>
      </c>
      <c r="F148" s="142">
        <v>5</v>
      </c>
      <c r="G148" s="148">
        <v>5</v>
      </c>
      <c r="H148" s="153">
        <v>0</v>
      </c>
      <c r="I148" s="181">
        <v>300</v>
      </c>
      <c r="J148" s="135">
        <v>7</v>
      </c>
      <c r="K148" s="155">
        <v>5</v>
      </c>
      <c r="L148" s="157">
        <v>0</v>
      </c>
      <c r="M148" s="181">
        <v>300</v>
      </c>
      <c r="N148" s="181">
        <v>111.09</v>
      </c>
      <c r="O148" s="235">
        <v>10.681699999999999</v>
      </c>
      <c r="P148" s="181">
        <v>111.09</v>
      </c>
      <c r="Q148" s="181">
        <v>15</v>
      </c>
      <c r="R148" s="181">
        <v>15</v>
      </c>
      <c r="S148" s="181">
        <v>460</v>
      </c>
      <c r="T148" s="206">
        <v>41</v>
      </c>
      <c r="U148" s="31" t="str">
        <f>IF(R148&gt;Data!$M$15,"World Record","-")</f>
        <v>-</v>
      </c>
      <c r="V148" s="31" t="str">
        <f>IF(R148&gt;=Data!$P$14,"GM Norm","-")</f>
        <v>-</v>
      </c>
    </row>
    <row r="149" spans="1:22" ht="16.5" thickBot="1">
      <c r="A149" s="55">
        <v>146</v>
      </c>
      <c r="B149" s="182">
        <v>145</v>
      </c>
      <c r="C149" s="183">
        <v>81</v>
      </c>
      <c r="D149" s="197" t="s">
        <v>427</v>
      </c>
      <c r="E149" s="52">
        <f>VLOOKUP(D149,Data!$B$5:$H$370,5,FALSE)</f>
        <v>0</v>
      </c>
      <c r="F149" s="142">
        <v>7</v>
      </c>
      <c r="G149" s="148">
        <v>5</v>
      </c>
      <c r="H149" s="151">
        <v>0</v>
      </c>
      <c r="I149" s="184">
        <v>300</v>
      </c>
      <c r="J149" s="134">
        <v>1</v>
      </c>
      <c r="K149" s="154">
        <v>5</v>
      </c>
      <c r="L149" s="156">
        <v>0</v>
      </c>
      <c r="M149" s="184">
        <v>300</v>
      </c>
      <c r="N149" s="184">
        <v>111.09</v>
      </c>
      <c r="O149" s="232">
        <v>14.9544</v>
      </c>
      <c r="P149" s="184">
        <v>111.09</v>
      </c>
      <c r="Q149" s="184">
        <v>2</v>
      </c>
      <c r="R149" s="184">
        <v>15</v>
      </c>
      <c r="S149" s="184">
        <v>419</v>
      </c>
      <c r="T149" s="205">
        <v>7</v>
      </c>
      <c r="U149" s="31" t="str">
        <f>IF(R149&gt;Data!$M$15,"World Record","-")</f>
        <v>-</v>
      </c>
      <c r="V149" s="31" t="str">
        <f>IF(R149&gt;=Data!$P$14,"GM Norm","-")</f>
        <v>-</v>
      </c>
    </row>
    <row r="150" spans="1:22" ht="16.5" thickBot="1">
      <c r="A150" s="55">
        <v>147</v>
      </c>
      <c r="B150" s="179">
        <v>145</v>
      </c>
      <c r="C150" s="180">
        <v>85</v>
      </c>
      <c r="D150" s="198" t="s">
        <v>339</v>
      </c>
      <c r="E150" s="52">
        <f>VLOOKUP(D150,Data!$B$5:$H$370,5,FALSE)</f>
        <v>0</v>
      </c>
      <c r="F150" s="142">
        <v>3</v>
      </c>
      <c r="G150" s="148">
        <v>5</v>
      </c>
      <c r="H150" s="153">
        <v>0</v>
      </c>
      <c r="I150" s="181">
        <v>300</v>
      </c>
      <c r="J150" s="135">
        <v>7</v>
      </c>
      <c r="K150" s="155">
        <v>5</v>
      </c>
      <c r="L150" s="157">
        <v>0</v>
      </c>
      <c r="M150" s="181">
        <v>300</v>
      </c>
      <c r="N150" s="181">
        <v>111.09</v>
      </c>
      <c r="O150" s="235">
        <v>6.4090400000000001</v>
      </c>
      <c r="P150" s="181">
        <v>111.09</v>
      </c>
      <c r="Q150" s="181">
        <v>15</v>
      </c>
      <c r="R150" s="181">
        <v>15</v>
      </c>
      <c r="S150" s="181">
        <v>412</v>
      </c>
      <c r="T150" s="206">
        <v>74</v>
      </c>
      <c r="U150" s="31" t="str">
        <f>IF(R150&gt;Data!$M$15,"World Record","-")</f>
        <v>-</v>
      </c>
      <c r="V150" s="31" t="str">
        <f>IF(R150&gt;=Data!$P$14,"GM Norm","-")</f>
        <v>-</v>
      </c>
    </row>
    <row r="151" spans="1:22" ht="16.5" thickBot="1">
      <c r="A151" s="55">
        <v>148</v>
      </c>
      <c r="B151" s="182">
        <v>145</v>
      </c>
      <c r="C151" s="183">
        <v>101</v>
      </c>
      <c r="D151" s="197" t="s">
        <v>506</v>
      </c>
      <c r="E151" s="52">
        <f>VLOOKUP(D151,Data!$B$5:$H$370,5,FALSE)</f>
        <v>0</v>
      </c>
      <c r="F151" s="142">
        <v>2</v>
      </c>
      <c r="G151" s="148">
        <v>5</v>
      </c>
      <c r="H151" s="153">
        <v>0</v>
      </c>
      <c r="I151" s="184">
        <v>300</v>
      </c>
      <c r="J151" s="135">
        <v>7</v>
      </c>
      <c r="K151" s="155">
        <v>5</v>
      </c>
      <c r="L151" s="157">
        <v>0</v>
      </c>
      <c r="M151" s="184">
        <v>300</v>
      </c>
      <c r="N151" s="184">
        <v>111.09</v>
      </c>
      <c r="O151" s="232">
        <v>4.2726899999999999</v>
      </c>
      <c r="P151" s="184">
        <v>111.09</v>
      </c>
      <c r="Q151" s="184">
        <v>15</v>
      </c>
      <c r="R151" s="184">
        <v>15</v>
      </c>
      <c r="S151" s="184">
        <v>338</v>
      </c>
      <c r="T151" s="205">
        <v>5</v>
      </c>
      <c r="U151" s="31" t="str">
        <f>IF(R151&gt;Data!$M$15,"World Record","-")</f>
        <v>-</v>
      </c>
      <c r="V151" s="31" t="str">
        <f>IF(R151&gt;=Data!$P$14,"GM Norm","-")</f>
        <v>-</v>
      </c>
    </row>
    <row r="152" spans="1:22" ht="16.5" thickBot="1">
      <c r="A152" s="55">
        <v>149</v>
      </c>
      <c r="B152" s="179">
        <v>145</v>
      </c>
      <c r="C152" s="180">
        <v>103</v>
      </c>
      <c r="D152" s="198" t="s">
        <v>448</v>
      </c>
      <c r="E152" s="52">
        <f>VLOOKUP(D152,Data!$B$5:$H$370,5,FALSE)</f>
        <v>0</v>
      </c>
      <c r="F152" s="142">
        <v>7</v>
      </c>
      <c r="G152" s="148">
        <v>5</v>
      </c>
      <c r="H152" s="151">
        <v>0</v>
      </c>
      <c r="I152" s="181">
        <v>300</v>
      </c>
      <c r="J152" s="134">
        <v>0</v>
      </c>
      <c r="K152" s="154">
        <v>5</v>
      </c>
      <c r="L152" s="156">
        <v>0</v>
      </c>
      <c r="M152" s="181">
        <v>300</v>
      </c>
      <c r="N152" s="181">
        <v>111.09</v>
      </c>
      <c r="O152" s="235">
        <v>14.9544</v>
      </c>
      <c r="P152" s="181">
        <v>111.09</v>
      </c>
      <c r="Q152" s="181">
        <v>0</v>
      </c>
      <c r="R152" s="181">
        <v>15</v>
      </c>
      <c r="S152" s="181">
        <v>333</v>
      </c>
      <c r="T152" s="206">
        <v>14</v>
      </c>
      <c r="U152" s="31" t="str">
        <f>IF(R152&gt;Data!$M$15,"World Record","-")</f>
        <v>-</v>
      </c>
      <c r="V152" s="31" t="str">
        <f>IF(R152&gt;=Data!$P$14,"GM Norm","-")</f>
        <v>-</v>
      </c>
    </row>
    <row r="153" spans="1:22" ht="16.5" thickBot="1">
      <c r="A153" s="55">
        <v>150</v>
      </c>
      <c r="B153" s="182">
        <v>145</v>
      </c>
      <c r="C153" s="183">
        <v>109</v>
      </c>
      <c r="D153" s="197" t="s">
        <v>204</v>
      </c>
      <c r="E153" s="52">
        <f>VLOOKUP(D153,Data!$B$5:$H$370,5,FALSE)</f>
        <v>0</v>
      </c>
      <c r="F153" s="142">
        <v>7</v>
      </c>
      <c r="G153" s="148">
        <v>5</v>
      </c>
      <c r="H153" s="153">
        <v>0</v>
      </c>
      <c r="I153" s="184">
        <v>300</v>
      </c>
      <c r="J153" s="135">
        <v>0</v>
      </c>
      <c r="K153" s="155">
        <v>5</v>
      </c>
      <c r="L153" s="157">
        <v>0</v>
      </c>
      <c r="M153" s="184">
        <v>300</v>
      </c>
      <c r="N153" s="184">
        <v>111.09</v>
      </c>
      <c r="O153" s="232">
        <v>14.9544</v>
      </c>
      <c r="P153" s="184">
        <v>111.09</v>
      </c>
      <c r="Q153" s="184">
        <v>0</v>
      </c>
      <c r="R153" s="184">
        <v>15</v>
      </c>
      <c r="S153" s="184">
        <v>319</v>
      </c>
      <c r="T153" s="205">
        <v>80</v>
      </c>
      <c r="U153" s="31" t="str">
        <f>IF(R153&gt;Data!$M$15,"World Record","-")</f>
        <v>-</v>
      </c>
      <c r="V153" s="31" t="str">
        <f>IF(R153&gt;=Data!$P$14,"GM Norm","-")</f>
        <v>-</v>
      </c>
    </row>
    <row r="154" spans="1:22" ht="16.5" thickBot="1">
      <c r="A154" s="55">
        <v>151</v>
      </c>
      <c r="B154" s="179">
        <v>145</v>
      </c>
      <c r="C154" s="180">
        <v>142</v>
      </c>
      <c r="D154" s="198" t="s">
        <v>238</v>
      </c>
      <c r="E154" s="52">
        <f>VLOOKUP(D154,Data!$B$5:$H$370,5,FALSE)</f>
        <v>0</v>
      </c>
      <c r="F154" s="142">
        <v>7</v>
      </c>
      <c r="G154" s="148">
        <v>5</v>
      </c>
      <c r="H154" s="153">
        <v>0</v>
      </c>
      <c r="I154" s="181">
        <v>300</v>
      </c>
      <c r="J154" s="135">
        <v>0</v>
      </c>
      <c r="K154" s="155">
        <v>5</v>
      </c>
      <c r="L154" s="157">
        <v>0</v>
      </c>
      <c r="M154" s="181">
        <v>300</v>
      </c>
      <c r="N154" s="181">
        <v>111.09</v>
      </c>
      <c r="O154" s="235">
        <v>14.9544</v>
      </c>
      <c r="P154" s="181">
        <v>111.09</v>
      </c>
      <c r="Q154" s="181">
        <v>0</v>
      </c>
      <c r="R154" s="181">
        <v>15</v>
      </c>
      <c r="S154" s="181">
        <v>239</v>
      </c>
      <c r="T154" s="206">
        <v>22</v>
      </c>
      <c r="U154" s="31" t="str">
        <f>IF(R154&gt;Data!$M$15,"World Record","-")</f>
        <v>-</v>
      </c>
      <c r="V154" s="31" t="str">
        <f>IF(R154&gt;=Data!$P$14,"GM Norm","-")</f>
        <v>-</v>
      </c>
    </row>
    <row r="155" spans="1:22" ht="16.5" thickBot="1">
      <c r="A155" s="55">
        <v>152</v>
      </c>
      <c r="B155" s="182">
        <v>145</v>
      </c>
      <c r="C155" s="183">
        <v>155</v>
      </c>
      <c r="D155" s="197" t="s">
        <v>466</v>
      </c>
      <c r="E155" s="52">
        <f>VLOOKUP(D155,Data!$B$5:$H$370,5,FALSE)</f>
        <v>0</v>
      </c>
      <c r="F155" s="142">
        <v>7</v>
      </c>
      <c r="G155" s="148">
        <v>5</v>
      </c>
      <c r="H155" s="153">
        <v>0</v>
      </c>
      <c r="I155" s="184">
        <v>300</v>
      </c>
      <c r="J155" s="135">
        <v>0</v>
      </c>
      <c r="K155" s="155">
        <v>5</v>
      </c>
      <c r="L155" s="157">
        <v>0</v>
      </c>
      <c r="M155" s="184">
        <v>300</v>
      </c>
      <c r="N155" s="184">
        <v>111.09</v>
      </c>
      <c r="O155" s="232">
        <v>14.9544</v>
      </c>
      <c r="P155" s="184">
        <v>111.09</v>
      </c>
      <c r="Q155" s="184">
        <v>0</v>
      </c>
      <c r="R155" s="184">
        <v>15</v>
      </c>
      <c r="S155" s="184">
        <v>217</v>
      </c>
      <c r="T155" s="205">
        <v>0</v>
      </c>
      <c r="U155" s="31" t="str">
        <f>IF(R155&gt;Data!$M$15,"World Record","-")</f>
        <v>-</v>
      </c>
      <c r="V155" s="31" t="str">
        <f>IF(R155&gt;=Data!$P$14,"GM Norm","-")</f>
        <v>-</v>
      </c>
    </row>
    <row r="156" spans="1:22" ht="16.5" thickBot="1">
      <c r="A156" s="55">
        <v>153</v>
      </c>
      <c r="B156" s="179">
        <v>145</v>
      </c>
      <c r="C156" s="180">
        <v>155</v>
      </c>
      <c r="D156" s="198" t="s">
        <v>282</v>
      </c>
      <c r="E156" s="52">
        <f>VLOOKUP(D156,Data!$B$5:$H$370,5,FALSE)</f>
        <v>0</v>
      </c>
      <c r="F156" s="142">
        <v>7</v>
      </c>
      <c r="G156" s="148">
        <v>5</v>
      </c>
      <c r="H156" s="153">
        <v>0</v>
      </c>
      <c r="I156" s="181">
        <v>300</v>
      </c>
      <c r="J156" s="135">
        <v>4</v>
      </c>
      <c r="K156" s="155">
        <v>5</v>
      </c>
      <c r="L156" s="157">
        <v>0</v>
      </c>
      <c r="M156" s="181">
        <v>300</v>
      </c>
      <c r="N156" s="181">
        <v>111.09</v>
      </c>
      <c r="O156" s="235">
        <v>14.9544</v>
      </c>
      <c r="P156" s="181">
        <v>111.09</v>
      </c>
      <c r="Q156" s="181">
        <v>9</v>
      </c>
      <c r="R156" s="181">
        <v>15</v>
      </c>
      <c r="S156" s="181">
        <v>217</v>
      </c>
      <c r="T156" s="206">
        <v>54</v>
      </c>
      <c r="U156" s="31" t="str">
        <f>IF(R156&gt;Data!$M$15,"World Record","-")</f>
        <v>-</v>
      </c>
      <c r="V156" s="31" t="str">
        <f>IF(R156&gt;=Data!$P$14,"GM Norm","-")</f>
        <v>-</v>
      </c>
    </row>
    <row r="157" spans="1:22" ht="16.5" thickBot="1">
      <c r="A157" s="55">
        <v>154</v>
      </c>
      <c r="B157" s="182">
        <v>145</v>
      </c>
      <c r="C157" s="183">
        <v>189</v>
      </c>
      <c r="D157" s="197" t="s">
        <v>328</v>
      </c>
      <c r="E157" s="52">
        <f>VLOOKUP(D157,Data!$B$5:$H$370,5,FALSE)</f>
        <v>0</v>
      </c>
      <c r="F157" s="142">
        <v>7</v>
      </c>
      <c r="G157" s="148">
        <v>5</v>
      </c>
      <c r="H157" s="151">
        <v>0</v>
      </c>
      <c r="I157" s="184">
        <v>300</v>
      </c>
      <c r="J157" s="134">
        <v>0</v>
      </c>
      <c r="K157" s="154">
        <v>5</v>
      </c>
      <c r="L157" s="156">
        <v>0</v>
      </c>
      <c r="M157" s="184">
        <v>300</v>
      </c>
      <c r="N157" s="184">
        <v>111.09</v>
      </c>
      <c r="O157" s="232">
        <v>14.9544</v>
      </c>
      <c r="P157" s="184">
        <v>111.09</v>
      </c>
      <c r="Q157" s="184">
        <v>0</v>
      </c>
      <c r="R157" s="184">
        <v>15</v>
      </c>
      <c r="S157" s="184">
        <v>163</v>
      </c>
      <c r="T157" s="205">
        <v>15</v>
      </c>
      <c r="U157" s="31" t="str">
        <f>IF(R157&gt;Data!$M$15,"World Record","-")</f>
        <v>-</v>
      </c>
      <c r="V157" s="31" t="str">
        <f>IF(R157&gt;=Data!$P$14,"GM Norm","-")</f>
        <v>-</v>
      </c>
    </row>
    <row r="158" spans="1:22" ht="16.5" thickBot="1">
      <c r="A158" s="55">
        <v>155</v>
      </c>
      <c r="B158" s="179">
        <v>145</v>
      </c>
      <c r="C158" s="180">
        <v>202</v>
      </c>
      <c r="D158" s="198" t="s">
        <v>455</v>
      </c>
      <c r="E158" s="52">
        <f>VLOOKUP(D158,Data!$B$5:$H$370,5,FALSE)</f>
        <v>0</v>
      </c>
      <c r="F158" s="142">
        <v>7</v>
      </c>
      <c r="G158" s="148">
        <v>5</v>
      </c>
      <c r="H158" s="153">
        <v>0</v>
      </c>
      <c r="I158" s="181">
        <v>300</v>
      </c>
      <c r="J158" s="135">
        <v>4</v>
      </c>
      <c r="K158" s="155">
        <v>5</v>
      </c>
      <c r="L158" s="157">
        <v>0</v>
      </c>
      <c r="M158" s="181">
        <v>300</v>
      </c>
      <c r="N158" s="181">
        <v>111.09</v>
      </c>
      <c r="O158" s="235">
        <v>14.9544</v>
      </c>
      <c r="P158" s="181">
        <v>111.09</v>
      </c>
      <c r="Q158" s="181">
        <v>9</v>
      </c>
      <c r="R158" s="181">
        <v>15</v>
      </c>
      <c r="S158" s="181">
        <v>148</v>
      </c>
      <c r="T158" s="206">
        <v>8</v>
      </c>
      <c r="U158" s="31" t="str">
        <f>IF(R158&gt;Data!$M$15,"World Record","-")</f>
        <v>-</v>
      </c>
      <c r="V158" s="31" t="str">
        <f>IF(R158&gt;=Data!$P$14,"GM Norm","-")</f>
        <v>-</v>
      </c>
    </row>
    <row r="159" spans="1:22" ht="16.5" thickBot="1">
      <c r="A159" s="55">
        <v>156</v>
      </c>
      <c r="B159" s="182">
        <v>145</v>
      </c>
      <c r="C159" s="183">
        <v>211</v>
      </c>
      <c r="D159" s="197" t="s">
        <v>285</v>
      </c>
      <c r="E159" s="52">
        <f>VLOOKUP(D159,Data!$B$5:$H$370,5,FALSE)</f>
        <v>0</v>
      </c>
      <c r="F159" s="142">
        <v>7</v>
      </c>
      <c r="G159" s="148">
        <v>5</v>
      </c>
      <c r="H159" s="153">
        <v>0</v>
      </c>
      <c r="I159" s="184">
        <v>300</v>
      </c>
      <c r="J159" s="135">
        <v>0</v>
      </c>
      <c r="K159" s="155">
        <v>5</v>
      </c>
      <c r="L159" s="157">
        <v>0</v>
      </c>
      <c r="M159" s="184">
        <v>300</v>
      </c>
      <c r="N159" s="184">
        <v>111.09</v>
      </c>
      <c r="O159" s="232">
        <v>14.9544</v>
      </c>
      <c r="P159" s="184">
        <v>111.09</v>
      </c>
      <c r="Q159" s="184">
        <v>0</v>
      </c>
      <c r="R159" s="184">
        <v>15</v>
      </c>
      <c r="S159" s="184">
        <v>140</v>
      </c>
      <c r="T159" s="205">
        <v>9</v>
      </c>
      <c r="U159" s="31" t="str">
        <f>IF(R159&gt;Data!$M$15,"World Record","-")</f>
        <v>-</v>
      </c>
      <c r="V159" s="31" t="str">
        <f>IF(R159&gt;=Data!$P$14,"GM Norm","-")</f>
        <v>-</v>
      </c>
    </row>
    <row r="160" spans="1:22" ht="16.5" thickBot="1">
      <c r="A160" s="55">
        <v>157</v>
      </c>
      <c r="B160" s="179">
        <v>145</v>
      </c>
      <c r="C160" s="180">
        <v>216</v>
      </c>
      <c r="D160" s="198" t="s">
        <v>281</v>
      </c>
      <c r="E160" s="52">
        <f>VLOOKUP(D160,Data!$B$5:$H$370,5,FALSE)</f>
        <v>0</v>
      </c>
      <c r="F160" s="142">
        <v>7</v>
      </c>
      <c r="G160" s="148">
        <v>5</v>
      </c>
      <c r="H160" s="153">
        <v>0</v>
      </c>
      <c r="I160" s="181">
        <v>300</v>
      </c>
      <c r="J160" s="135">
        <v>0</v>
      </c>
      <c r="K160" s="155">
        <v>5</v>
      </c>
      <c r="L160" s="157">
        <v>0</v>
      </c>
      <c r="M160" s="181">
        <v>300</v>
      </c>
      <c r="N160" s="181">
        <v>111.09</v>
      </c>
      <c r="O160" s="235">
        <v>14.9544</v>
      </c>
      <c r="P160" s="181">
        <v>111.09</v>
      </c>
      <c r="Q160" s="181">
        <v>0</v>
      </c>
      <c r="R160" s="181">
        <v>15</v>
      </c>
      <c r="S160" s="181">
        <v>131</v>
      </c>
      <c r="T160" s="206">
        <v>49</v>
      </c>
      <c r="U160" s="31" t="str">
        <f>IF(R160&gt;Data!$M$15,"World Record","-")</f>
        <v>-</v>
      </c>
      <c r="V160" s="31" t="str">
        <f>IF(R160&gt;=Data!$P$14,"GM Norm","-")</f>
        <v>-</v>
      </c>
    </row>
    <row r="161" spans="1:22" ht="16.5" thickBot="1">
      <c r="A161" s="55">
        <v>158</v>
      </c>
      <c r="B161" s="182">
        <v>145</v>
      </c>
      <c r="C161" s="183">
        <v>252</v>
      </c>
      <c r="D161" s="197" t="s">
        <v>497</v>
      </c>
      <c r="E161" s="52">
        <f>VLOOKUP(D161,Data!$B$5:$H$370,5,FALSE)</f>
        <v>0</v>
      </c>
      <c r="F161" s="142">
        <v>1</v>
      </c>
      <c r="G161" s="148">
        <v>5</v>
      </c>
      <c r="H161" s="151">
        <v>0</v>
      </c>
      <c r="I161" s="184">
        <v>300</v>
      </c>
      <c r="J161" s="134">
        <v>7</v>
      </c>
      <c r="K161" s="154">
        <v>5</v>
      </c>
      <c r="L161" s="156">
        <v>0</v>
      </c>
      <c r="M161" s="184">
        <v>300</v>
      </c>
      <c r="N161" s="184">
        <v>111.09</v>
      </c>
      <c r="O161" s="232">
        <v>2.1363500000000002</v>
      </c>
      <c r="P161" s="184">
        <v>111.09</v>
      </c>
      <c r="Q161" s="184">
        <v>15</v>
      </c>
      <c r="R161" s="184">
        <v>15</v>
      </c>
      <c r="S161" s="184">
        <v>82</v>
      </c>
      <c r="T161" s="205">
        <v>20</v>
      </c>
      <c r="U161" s="31" t="str">
        <f>IF(R161&gt;Data!$M$15,"World Record","-")</f>
        <v>-</v>
      </c>
      <c r="V161" s="31" t="str">
        <f>IF(R161&gt;=Data!$P$14,"GM Norm","-")</f>
        <v>-</v>
      </c>
    </row>
    <row r="162" spans="1:22" ht="16.5" thickBot="1">
      <c r="A162" s="55">
        <v>159</v>
      </c>
      <c r="B162" s="179">
        <v>145</v>
      </c>
      <c r="C162" s="180">
        <v>274</v>
      </c>
      <c r="D162" s="198" t="s">
        <v>436</v>
      </c>
      <c r="E162" s="52">
        <f>VLOOKUP(D162,Data!$B$5:$H$370,5,FALSE)</f>
        <v>0</v>
      </c>
      <c r="F162" s="142">
        <v>1</v>
      </c>
      <c r="G162" s="148">
        <v>5</v>
      </c>
      <c r="H162" s="153">
        <v>0</v>
      </c>
      <c r="I162" s="181">
        <v>300</v>
      </c>
      <c r="J162" s="135">
        <v>7</v>
      </c>
      <c r="K162" s="155">
        <v>5</v>
      </c>
      <c r="L162" s="157">
        <v>0</v>
      </c>
      <c r="M162" s="181">
        <v>300</v>
      </c>
      <c r="N162" s="181">
        <v>111.09</v>
      </c>
      <c r="O162" s="235">
        <v>2.1363500000000002</v>
      </c>
      <c r="P162" s="181">
        <v>111.09</v>
      </c>
      <c r="Q162" s="181">
        <v>15</v>
      </c>
      <c r="R162" s="181">
        <v>15</v>
      </c>
      <c r="S162" s="181">
        <v>62</v>
      </c>
      <c r="T162" s="206">
        <v>47</v>
      </c>
      <c r="U162" s="31" t="str">
        <f>IF(R162&gt;Data!$M$15,"World Record","-")</f>
        <v>-</v>
      </c>
      <c r="V162" s="31" t="str">
        <f>IF(R162&gt;=Data!$P$14,"GM Norm","-")</f>
        <v>-</v>
      </c>
    </row>
    <row r="163" spans="1:22" ht="16.5" thickBot="1">
      <c r="A163" s="55">
        <v>160</v>
      </c>
      <c r="B163" s="182">
        <v>145</v>
      </c>
      <c r="C163" s="183">
        <v>301</v>
      </c>
      <c r="D163" s="197" t="s">
        <v>175</v>
      </c>
      <c r="E163" s="52">
        <f>VLOOKUP(D163,Data!$B$5:$H$370,5,FALSE)</f>
        <v>0</v>
      </c>
      <c r="F163" s="142">
        <v>1</v>
      </c>
      <c r="G163" s="148">
        <v>5</v>
      </c>
      <c r="H163" s="153">
        <v>0</v>
      </c>
      <c r="I163" s="184">
        <v>300</v>
      </c>
      <c r="J163" s="135">
        <v>7</v>
      </c>
      <c r="K163" s="155">
        <v>5</v>
      </c>
      <c r="L163" s="157">
        <v>0</v>
      </c>
      <c r="M163" s="184">
        <v>300</v>
      </c>
      <c r="N163" s="184">
        <v>111.09</v>
      </c>
      <c r="O163" s="232">
        <v>2.1363500000000002</v>
      </c>
      <c r="P163" s="184">
        <v>111.09</v>
      </c>
      <c r="Q163" s="184">
        <v>15</v>
      </c>
      <c r="R163" s="184">
        <v>15</v>
      </c>
      <c r="S163" s="184">
        <v>15</v>
      </c>
      <c r="T163" s="205">
        <v>-525</v>
      </c>
      <c r="U163" s="31" t="str">
        <f>IF(R163&gt;Data!$M$15,"World Record","-")</f>
        <v>-</v>
      </c>
      <c r="V163" s="31" t="str">
        <f>IF(R163&gt;=Data!$P$14,"GM Norm","-")</f>
        <v>-</v>
      </c>
    </row>
    <row r="164" spans="1:22" ht="16.5" thickBot="1">
      <c r="A164" s="55">
        <v>161</v>
      </c>
      <c r="B164" s="179">
        <v>161</v>
      </c>
      <c r="C164" s="180">
        <v>60</v>
      </c>
      <c r="D164" s="198" t="s">
        <v>386</v>
      </c>
      <c r="E164" s="52">
        <f>VLOOKUP(D164,Data!$B$5:$H$370,5,FALSE)</f>
        <v>0</v>
      </c>
      <c r="F164" s="142">
        <v>0</v>
      </c>
      <c r="G164" s="148">
        <v>5</v>
      </c>
      <c r="H164" s="153">
        <v>0</v>
      </c>
      <c r="I164" s="181">
        <v>300</v>
      </c>
      <c r="J164" s="135">
        <v>6</v>
      </c>
      <c r="K164" s="155">
        <v>5</v>
      </c>
      <c r="L164" s="157">
        <v>0</v>
      </c>
      <c r="M164" s="181">
        <v>300</v>
      </c>
      <c r="N164" s="181">
        <v>111.09</v>
      </c>
      <c r="O164" s="235">
        <v>0</v>
      </c>
      <c r="P164" s="181">
        <v>111.09</v>
      </c>
      <c r="Q164" s="181">
        <v>13</v>
      </c>
      <c r="R164" s="181">
        <v>13</v>
      </c>
      <c r="S164" s="181">
        <v>540</v>
      </c>
      <c r="T164" s="206">
        <v>66</v>
      </c>
      <c r="U164" s="31" t="str">
        <f>IF(R164&gt;Data!$M$15,"World Record","-")</f>
        <v>-</v>
      </c>
      <c r="V164" s="31" t="str">
        <f>IF(R164&gt;=Data!$P$14,"GM Norm","-")</f>
        <v>-</v>
      </c>
    </row>
    <row r="165" spans="1:22" ht="16.5" thickBot="1">
      <c r="A165" s="55">
        <v>162</v>
      </c>
      <c r="B165" s="182">
        <v>161</v>
      </c>
      <c r="C165" s="183">
        <v>68</v>
      </c>
      <c r="D165" s="197" t="s">
        <v>228</v>
      </c>
      <c r="E165" s="52">
        <f>VLOOKUP(D165,Data!$B$5:$H$370,5,FALSE)</f>
        <v>0</v>
      </c>
      <c r="F165" s="142">
        <v>6</v>
      </c>
      <c r="G165" s="148">
        <v>5</v>
      </c>
      <c r="H165" s="153">
        <v>0</v>
      </c>
      <c r="I165" s="184">
        <v>300</v>
      </c>
      <c r="J165" s="135">
        <v>2</v>
      </c>
      <c r="K165" s="155">
        <v>5</v>
      </c>
      <c r="L165" s="157">
        <v>0</v>
      </c>
      <c r="M165" s="184">
        <v>300</v>
      </c>
      <c r="N165" s="184">
        <v>111.09</v>
      </c>
      <c r="O165" s="232">
        <v>12.818099999999999</v>
      </c>
      <c r="P165" s="184">
        <v>111.09</v>
      </c>
      <c r="Q165" s="184">
        <v>4</v>
      </c>
      <c r="R165" s="184">
        <v>13</v>
      </c>
      <c r="S165" s="184">
        <v>474</v>
      </c>
      <c r="T165" s="205">
        <v>2</v>
      </c>
      <c r="U165" s="31" t="str">
        <f>IF(R165&gt;Data!$M$15,"World Record","-")</f>
        <v>-</v>
      </c>
      <c r="V165" s="31" t="str">
        <f>IF(R165&gt;=Data!$P$14,"GM Norm","-")</f>
        <v>-</v>
      </c>
    </row>
    <row r="166" spans="1:22" ht="16.5" thickBot="1">
      <c r="A166" s="55">
        <v>163</v>
      </c>
      <c r="B166" s="179">
        <v>161</v>
      </c>
      <c r="C166" s="180">
        <v>69</v>
      </c>
      <c r="D166" s="198" t="s">
        <v>507</v>
      </c>
      <c r="E166" s="52">
        <f>VLOOKUP(D166,Data!$B$5:$H$370,5,FALSE)</f>
        <v>0</v>
      </c>
      <c r="F166" s="142">
        <v>1</v>
      </c>
      <c r="G166" s="148">
        <v>5</v>
      </c>
      <c r="H166" s="153">
        <v>0</v>
      </c>
      <c r="I166" s="181">
        <v>300</v>
      </c>
      <c r="J166" s="135">
        <v>6</v>
      </c>
      <c r="K166" s="155">
        <v>5</v>
      </c>
      <c r="L166" s="157">
        <v>0</v>
      </c>
      <c r="M166" s="181">
        <v>300</v>
      </c>
      <c r="N166" s="181">
        <v>111.09</v>
      </c>
      <c r="O166" s="235">
        <v>2.1363500000000002</v>
      </c>
      <c r="P166" s="181">
        <v>111.09</v>
      </c>
      <c r="Q166" s="181">
        <v>13</v>
      </c>
      <c r="R166" s="181">
        <v>13</v>
      </c>
      <c r="S166" s="181">
        <v>472</v>
      </c>
      <c r="T166" s="206">
        <v>472</v>
      </c>
      <c r="U166" s="31" t="str">
        <f>IF(R166&gt;Data!$M$15,"World Record","-")</f>
        <v>-</v>
      </c>
      <c r="V166" s="31" t="str">
        <f>IF(R166&gt;=Data!$P$14,"GM Norm","-")</f>
        <v>-</v>
      </c>
    </row>
    <row r="167" spans="1:22" ht="16.5" thickBot="1">
      <c r="A167" s="55">
        <v>164</v>
      </c>
      <c r="B167" s="182">
        <v>161</v>
      </c>
      <c r="C167" s="183">
        <v>97</v>
      </c>
      <c r="D167" s="197" t="s">
        <v>414</v>
      </c>
      <c r="E167" s="52">
        <f>VLOOKUP(D167,Data!$B$5:$H$370,5,FALSE)</f>
        <v>0</v>
      </c>
      <c r="F167" s="142">
        <v>4</v>
      </c>
      <c r="G167" s="148">
        <v>5</v>
      </c>
      <c r="H167" s="153">
        <v>0</v>
      </c>
      <c r="I167" s="184">
        <v>300</v>
      </c>
      <c r="J167" s="135">
        <v>6</v>
      </c>
      <c r="K167" s="155">
        <v>5</v>
      </c>
      <c r="L167" s="157">
        <v>0</v>
      </c>
      <c r="M167" s="184">
        <v>300</v>
      </c>
      <c r="N167" s="184">
        <v>111.09</v>
      </c>
      <c r="O167" s="232">
        <v>8.5453799999999998</v>
      </c>
      <c r="P167" s="184">
        <v>111.09</v>
      </c>
      <c r="Q167" s="184">
        <v>13</v>
      </c>
      <c r="R167" s="184">
        <v>13</v>
      </c>
      <c r="S167" s="184">
        <v>346</v>
      </c>
      <c r="T167" s="205">
        <v>115</v>
      </c>
      <c r="U167" s="31" t="str">
        <f>IF(R167&gt;Data!$M$15,"World Record","-")</f>
        <v>-</v>
      </c>
      <c r="V167" s="31" t="str">
        <f>IF(R167&gt;=Data!$P$14,"GM Norm","-")</f>
        <v>-</v>
      </c>
    </row>
    <row r="168" spans="1:22" ht="16.5" thickBot="1">
      <c r="A168" s="55">
        <v>165</v>
      </c>
      <c r="B168" s="179">
        <v>161</v>
      </c>
      <c r="C168" s="180">
        <v>149</v>
      </c>
      <c r="D168" s="198" t="s">
        <v>195</v>
      </c>
      <c r="E168" s="52">
        <f>VLOOKUP(D168,Data!$B$5:$H$370,5,FALSE)</f>
        <v>0</v>
      </c>
      <c r="F168" s="142">
        <v>2</v>
      </c>
      <c r="G168" s="148">
        <v>5</v>
      </c>
      <c r="H168" s="153">
        <v>0</v>
      </c>
      <c r="I168" s="181">
        <v>300</v>
      </c>
      <c r="J168" s="135">
        <v>6</v>
      </c>
      <c r="K168" s="155">
        <v>5</v>
      </c>
      <c r="L168" s="157">
        <v>0</v>
      </c>
      <c r="M168" s="181">
        <v>300</v>
      </c>
      <c r="N168" s="181">
        <v>111.09</v>
      </c>
      <c r="O168" s="235">
        <v>4.2726899999999999</v>
      </c>
      <c r="P168" s="181">
        <v>111.09</v>
      </c>
      <c r="Q168" s="181">
        <v>13</v>
      </c>
      <c r="R168" s="181">
        <v>13</v>
      </c>
      <c r="S168" s="181">
        <v>231</v>
      </c>
      <c r="T168" s="206">
        <v>38</v>
      </c>
      <c r="U168" s="31" t="str">
        <f>IF(R168&gt;Data!$M$15,"World Record","-")</f>
        <v>-</v>
      </c>
      <c r="V168" s="31" t="str">
        <f>IF(R168&gt;=Data!$P$14,"GM Norm","-")</f>
        <v>-</v>
      </c>
    </row>
    <row r="169" spans="1:22" ht="16.5" thickBot="1">
      <c r="A169" s="55">
        <v>166</v>
      </c>
      <c r="B169" s="182">
        <v>161</v>
      </c>
      <c r="C169" s="183">
        <v>171</v>
      </c>
      <c r="D169" s="197" t="s">
        <v>278</v>
      </c>
      <c r="E169" s="52">
        <f>VLOOKUP(D169,Data!$B$5:$H$370,5,FALSE)</f>
        <v>0</v>
      </c>
      <c r="F169" s="142">
        <v>6</v>
      </c>
      <c r="G169" s="148">
        <v>5</v>
      </c>
      <c r="H169" s="153">
        <v>0</v>
      </c>
      <c r="I169" s="184">
        <v>300</v>
      </c>
      <c r="J169" s="135">
        <v>0</v>
      </c>
      <c r="K169" s="155">
        <v>5</v>
      </c>
      <c r="L169" s="157">
        <v>0</v>
      </c>
      <c r="M169" s="184">
        <v>300</v>
      </c>
      <c r="N169" s="184">
        <v>111.09</v>
      </c>
      <c r="O169" s="232">
        <v>12.818099999999999</v>
      </c>
      <c r="P169" s="184">
        <v>111.09</v>
      </c>
      <c r="Q169" s="184">
        <v>0</v>
      </c>
      <c r="R169" s="184">
        <v>13</v>
      </c>
      <c r="S169" s="184">
        <v>193</v>
      </c>
      <c r="T169" s="205">
        <v>25</v>
      </c>
      <c r="U169" s="31" t="str">
        <f>IF(R169&gt;Data!$M$15,"World Record","-")</f>
        <v>-</v>
      </c>
      <c r="V169" s="31" t="str">
        <f>IF(R169&gt;=Data!$P$14,"GM Norm","-")</f>
        <v>-</v>
      </c>
    </row>
    <row r="170" spans="1:22" ht="16.5" thickBot="1">
      <c r="A170" s="55">
        <v>167</v>
      </c>
      <c r="B170" s="179">
        <v>161</v>
      </c>
      <c r="C170" s="180">
        <v>185</v>
      </c>
      <c r="D170" s="198" t="s">
        <v>435</v>
      </c>
      <c r="E170" s="52">
        <f>VLOOKUP(D170,Data!$B$5:$H$370,5,FALSE)</f>
        <v>0</v>
      </c>
      <c r="F170" s="142">
        <v>0</v>
      </c>
      <c r="G170" s="148">
        <v>5</v>
      </c>
      <c r="H170" s="151">
        <v>0</v>
      </c>
      <c r="I170" s="181">
        <v>300</v>
      </c>
      <c r="J170" s="134">
        <v>6</v>
      </c>
      <c r="K170" s="154">
        <v>5</v>
      </c>
      <c r="L170" s="156">
        <v>0</v>
      </c>
      <c r="M170" s="181">
        <v>300</v>
      </c>
      <c r="N170" s="181">
        <v>111.09</v>
      </c>
      <c r="O170" s="235">
        <v>0</v>
      </c>
      <c r="P170" s="181">
        <v>111.09</v>
      </c>
      <c r="Q170" s="181">
        <v>13</v>
      </c>
      <c r="R170" s="181">
        <v>13</v>
      </c>
      <c r="S170" s="181">
        <v>168</v>
      </c>
      <c r="T170" s="206">
        <v>6</v>
      </c>
      <c r="U170" s="31" t="str">
        <f>IF(R170&gt;Data!$M$15,"World Record","-")</f>
        <v>-</v>
      </c>
      <c r="V170" s="31" t="str">
        <f>IF(R170&gt;=Data!$P$14,"GM Norm","-")</f>
        <v>-</v>
      </c>
    </row>
    <row r="171" spans="1:22" ht="16.5" thickBot="1">
      <c r="A171" s="55">
        <v>168</v>
      </c>
      <c r="B171" s="182">
        <v>161</v>
      </c>
      <c r="C171" s="183">
        <v>190</v>
      </c>
      <c r="D171" s="197" t="s">
        <v>445</v>
      </c>
      <c r="E171" s="52">
        <f>VLOOKUP(D171,Data!$B$5:$H$370,5,FALSE)</f>
        <v>0</v>
      </c>
      <c r="F171" s="142">
        <v>6</v>
      </c>
      <c r="G171" s="148">
        <v>5</v>
      </c>
      <c r="H171" s="153">
        <v>0</v>
      </c>
      <c r="I171" s="184">
        <v>300</v>
      </c>
      <c r="J171" s="135">
        <v>0</v>
      </c>
      <c r="K171" s="155">
        <v>5</v>
      </c>
      <c r="L171" s="157">
        <v>0</v>
      </c>
      <c r="M171" s="184">
        <v>300</v>
      </c>
      <c r="N171" s="184">
        <v>111.09</v>
      </c>
      <c r="O171" s="232">
        <v>12.818099999999999</v>
      </c>
      <c r="P171" s="184">
        <v>111.09</v>
      </c>
      <c r="Q171" s="184">
        <v>0</v>
      </c>
      <c r="R171" s="184">
        <v>13</v>
      </c>
      <c r="S171" s="184">
        <v>162</v>
      </c>
      <c r="T171" s="205">
        <v>7</v>
      </c>
      <c r="U171" s="31" t="str">
        <f>IF(R171&gt;Data!$M$15,"World Record","-")</f>
        <v>-</v>
      </c>
      <c r="V171" s="31" t="str">
        <f>IF(R171&gt;=Data!$P$14,"GM Norm","-")</f>
        <v>-</v>
      </c>
    </row>
    <row r="172" spans="1:22" ht="16.5" thickBot="1">
      <c r="A172" s="55">
        <v>169</v>
      </c>
      <c r="B172" s="179">
        <v>161</v>
      </c>
      <c r="C172" s="180">
        <v>196</v>
      </c>
      <c r="D172" s="198" t="s">
        <v>191</v>
      </c>
      <c r="E172" s="52">
        <f>VLOOKUP(D172,Data!$B$5:$H$370,5,FALSE)</f>
        <v>0</v>
      </c>
      <c r="F172" s="142">
        <v>3</v>
      </c>
      <c r="G172" s="148">
        <v>5</v>
      </c>
      <c r="H172" s="151">
        <v>0</v>
      </c>
      <c r="I172" s="181">
        <v>300</v>
      </c>
      <c r="J172" s="134">
        <v>6</v>
      </c>
      <c r="K172" s="154">
        <v>5</v>
      </c>
      <c r="L172" s="156">
        <v>0</v>
      </c>
      <c r="M172" s="181">
        <v>300</v>
      </c>
      <c r="N172" s="181">
        <v>111.09</v>
      </c>
      <c r="O172" s="235">
        <v>6.4090400000000001</v>
      </c>
      <c r="P172" s="181">
        <v>111.09</v>
      </c>
      <c r="Q172" s="181">
        <v>13</v>
      </c>
      <c r="R172" s="181">
        <v>13</v>
      </c>
      <c r="S172" s="181">
        <v>155</v>
      </c>
      <c r="T172" s="206">
        <v>20</v>
      </c>
      <c r="U172" s="31" t="str">
        <f>IF(R172&gt;Data!$M$15,"World Record","-")</f>
        <v>-</v>
      </c>
      <c r="V172" s="31" t="str">
        <f>IF(R172&gt;=Data!$P$14,"GM Norm","-")</f>
        <v>-</v>
      </c>
    </row>
    <row r="173" spans="1:22" ht="16.5" thickBot="1">
      <c r="A173" s="55">
        <v>170</v>
      </c>
      <c r="B173" s="182">
        <v>161</v>
      </c>
      <c r="C173" s="183">
        <v>213</v>
      </c>
      <c r="D173" s="197" t="s">
        <v>410</v>
      </c>
      <c r="E173" s="52">
        <f>VLOOKUP(D173,Data!$B$5:$H$370,5,FALSE)</f>
        <v>0</v>
      </c>
      <c r="F173" s="142">
        <v>5</v>
      </c>
      <c r="G173" s="148">
        <v>5</v>
      </c>
      <c r="H173" s="153">
        <v>0</v>
      </c>
      <c r="I173" s="184">
        <v>300</v>
      </c>
      <c r="J173" s="135">
        <v>6</v>
      </c>
      <c r="K173" s="155">
        <v>5</v>
      </c>
      <c r="L173" s="157">
        <v>0</v>
      </c>
      <c r="M173" s="184">
        <v>300</v>
      </c>
      <c r="N173" s="184">
        <v>111.09</v>
      </c>
      <c r="O173" s="232">
        <v>10.681699999999999</v>
      </c>
      <c r="P173" s="184">
        <v>111.09</v>
      </c>
      <c r="Q173" s="184">
        <v>13</v>
      </c>
      <c r="R173" s="184">
        <v>13</v>
      </c>
      <c r="S173" s="184">
        <v>135</v>
      </c>
      <c r="T173" s="205">
        <v>49</v>
      </c>
      <c r="U173" s="31" t="str">
        <f>IF(R173&gt;Data!$M$15,"World Record","-")</f>
        <v>-</v>
      </c>
      <c r="V173" s="31" t="str">
        <f>IF(R173&gt;=Data!$P$14,"GM Norm","-")</f>
        <v>-</v>
      </c>
    </row>
    <row r="174" spans="1:22" ht="16.5" thickBot="1">
      <c r="A174" s="55">
        <v>171</v>
      </c>
      <c r="B174" s="179">
        <v>161</v>
      </c>
      <c r="C174" s="180">
        <v>248</v>
      </c>
      <c r="D174" s="198" t="s">
        <v>303</v>
      </c>
      <c r="E174" s="52">
        <f>VLOOKUP(D174,Data!$B$5:$H$370,5,FALSE)</f>
        <v>0</v>
      </c>
      <c r="F174" s="142">
        <v>6</v>
      </c>
      <c r="G174" s="148">
        <v>5</v>
      </c>
      <c r="H174" s="153">
        <v>0</v>
      </c>
      <c r="I174" s="181">
        <v>300</v>
      </c>
      <c r="J174" s="135">
        <v>0</v>
      </c>
      <c r="K174" s="155">
        <v>5</v>
      </c>
      <c r="L174" s="157">
        <v>0</v>
      </c>
      <c r="M174" s="181">
        <v>300</v>
      </c>
      <c r="N174" s="181">
        <v>111.09</v>
      </c>
      <c r="O174" s="235">
        <v>12.818099999999999</v>
      </c>
      <c r="P174" s="181">
        <v>111.09</v>
      </c>
      <c r="Q174" s="181">
        <v>0</v>
      </c>
      <c r="R174" s="181">
        <v>13</v>
      </c>
      <c r="S174" s="181">
        <v>86</v>
      </c>
      <c r="T174" s="206">
        <v>5</v>
      </c>
      <c r="U174" s="31" t="str">
        <f>IF(R174&gt;Data!$M$15,"World Record","-")</f>
        <v>-</v>
      </c>
      <c r="V174" s="31" t="str">
        <f>IF(R174&gt;=Data!$P$14,"GM Norm","-")</f>
        <v>-</v>
      </c>
    </row>
    <row r="175" spans="1:22" ht="16.5" thickBot="1">
      <c r="A175" s="55">
        <v>172</v>
      </c>
      <c r="B175" s="182">
        <v>161</v>
      </c>
      <c r="C175" s="183">
        <v>254</v>
      </c>
      <c r="D175" s="197" t="s">
        <v>254</v>
      </c>
      <c r="E175" s="52">
        <f>VLOOKUP(D175,Data!$B$5:$H$370,5,FALSE)</f>
        <v>0</v>
      </c>
      <c r="F175" s="142">
        <v>6</v>
      </c>
      <c r="G175" s="148">
        <v>5</v>
      </c>
      <c r="H175" s="153">
        <v>0</v>
      </c>
      <c r="I175" s="184">
        <v>300</v>
      </c>
      <c r="J175" s="135">
        <v>4</v>
      </c>
      <c r="K175" s="155">
        <v>5</v>
      </c>
      <c r="L175" s="157">
        <v>0</v>
      </c>
      <c r="M175" s="184">
        <v>300</v>
      </c>
      <c r="N175" s="184">
        <v>111.09</v>
      </c>
      <c r="O175" s="232">
        <v>12.818099999999999</v>
      </c>
      <c r="P175" s="184">
        <v>111.09</v>
      </c>
      <c r="Q175" s="184">
        <v>9</v>
      </c>
      <c r="R175" s="184">
        <v>13</v>
      </c>
      <c r="S175" s="184">
        <v>81</v>
      </c>
      <c r="T175" s="205">
        <v>0</v>
      </c>
      <c r="U175" s="31" t="str">
        <f>IF(R175&gt;Data!$M$15,"World Record","-")</f>
        <v>-</v>
      </c>
      <c r="V175" s="31" t="str">
        <f>IF(R175&gt;=Data!$P$14,"GM Norm","-")</f>
        <v>-</v>
      </c>
    </row>
    <row r="176" spans="1:22" ht="16.5" thickBot="1">
      <c r="A176" s="55">
        <v>173</v>
      </c>
      <c r="B176" s="179">
        <v>161</v>
      </c>
      <c r="C176" s="180">
        <v>254</v>
      </c>
      <c r="D176" s="198" t="s">
        <v>437</v>
      </c>
      <c r="E176" s="52">
        <f>VLOOKUP(D176,Data!$B$5:$H$370,5,FALSE)</f>
        <v>0</v>
      </c>
      <c r="F176" s="142">
        <v>6</v>
      </c>
      <c r="G176" s="148">
        <v>5</v>
      </c>
      <c r="H176" s="153">
        <v>0</v>
      </c>
      <c r="I176" s="181">
        <v>300</v>
      </c>
      <c r="J176" s="135">
        <v>0</v>
      </c>
      <c r="K176" s="155">
        <v>5</v>
      </c>
      <c r="L176" s="157">
        <v>0</v>
      </c>
      <c r="M176" s="181">
        <v>300</v>
      </c>
      <c r="N176" s="181">
        <v>111.09</v>
      </c>
      <c r="O176" s="235">
        <v>12.818099999999999</v>
      </c>
      <c r="P176" s="181">
        <v>111.09</v>
      </c>
      <c r="Q176" s="181">
        <v>0</v>
      </c>
      <c r="R176" s="181">
        <v>13</v>
      </c>
      <c r="S176" s="181">
        <v>81</v>
      </c>
      <c r="T176" s="206">
        <v>11</v>
      </c>
      <c r="U176" s="31" t="str">
        <f>IF(R176&gt;Data!$M$15,"World Record","-")</f>
        <v>-</v>
      </c>
      <c r="V176" s="31" t="str">
        <f>IF(R176&gt;=Data!$P$14,"GM Norm","-")</f>
        <v>-</v>
      </c>
    </row>
    <row r="177" spans="1:22" ht="16.5" thickBot="1">
      <c r="A177" s="55">
        <v>174</v>
      </c>
      <c r="B177" s="182">
        <v>161</v>
      </c>
      <c r="C177" s="183">
        <v>265</v>
      </c>
      <c r="D177" s="197" t="s">
        <v>301</v>
      </c>
      <c r="E177" s="52">
        <f>VLOOKUP(D177,Data!$B$5:$H$370,5,FALSE)</f>
        <v>0</v>
      </c>
      <c r="F177" s="142">
        <v>6</v>
      </c>
      <c r="G177" s="148">
        <v>5</v>
      </c>
      <c r="H177" s="151">
        <v>0</v>
      </c>
      <c r="I177" s="184">
        <v>300</v>
      </c>
      <c r="J177" s="134">
        <v>0</v>
      </c>
      <c r="K177" s="154">
        <v>5</v>
      </c>
      <c r="L177" s="156">
        <v>0</v>
      </c>
      <c r="M177" s="184">
        <v>300</v>
      </c>
      <c r="N177" s="184">
        <v>111.09</v>
      </c>
      <c r="O177" s="232">
        <v>12.818099999999999</v>
      </c>
      <c r="P177" s="184">
        <v>111.09</v>
      </c>
      <c r="Q177" s="184">
        <v>0</v>
      </c>
      <c r="R177" s="184">
        <v>13</v>
      </c>
      <c r="S177" s="184">
        <v>70</v>
      </c>
      <c r="T177" s="205">
        <v>70</v>
      </c>
      <c r="U177" s="31" t="str">
        <f>IF(R177&gt;Data!$M$15,"World Record","-")</f>
        <v>-</v>
      </c>
      <c r="V177" s="31" t="str">
        <f>IF(R177&gt;=Data!$P$14,"GM Norm","-")</f>
        <v>-</v>
      </c>
    </row>
    <row r="178" spans="1:22" ht="16.5" thickBot="1">
      <c r="A178" s="55">
        <v>175</v>
      </c>
      <c r="B178" s="179">
        <v>175</v>
      </c>
      <c r="C178" s="180">
        <v>29</v>
      </c>
      <c r="D178" s="198" t="s">
        <v>385</v>
      </c>
      <c r="E178" s="52">
        <f>VLOOKUP(D178,Data!$B$5:$H$370,5,FALSE)</f>
        <v>0</v>
      </c>
      <c r="F178" s="142">
        <v>5</v>
      </c>
      <c r="G178" s="148">
        <v>5</v>
      </c>
      <c r="H178" s="153">
        <v>0</v>
      </c>
      <c r="I178" s="181">
        <v>300</v>
      </c>
      <c r="J178" s="135">
        <v>0</v>
      </c>
      <c r="K178" s="155">
        <v>5</v>
      </c>
      <c r="L178" s="157">
        <v>0</v>
      </c>
      <c r="M178" s="181">
        <v>300</v>
      </c>
      <c r="N178" s="181">
        <v>111.09</v>
      </c>
      <c r="O178" s="235">
        <v>10.681699999999999</v>
      </c>
      <c r="P178" s="181">
        <v>111.09</v>
      </c>
      <c r="Q178" s="181">
        <v>0</v>
      </c>
      <c r="R178" s="181">
        <v>11</v>
      </c>
      <c r="S178" s="181">
        <v>1076</v>
      </c>
      <c r="T178" s="206">
        <v>486</v>
      </c>
      <c r="U178" s="31" t="str">
        <f>IF(R178&gt;Data!$M$15,"World Record","-")</f>
        <v>-</v>
      </c>
      <c r="V178" s="31" t="str">
        <f>IF(R178&gt;=Data!$P$14,"GM Norm","-")</f>
        <v>-</v>
      </c>
    </row>
    <row r="179" spans="1:22" ht="16.5" thickBot="1">
      <c r="A179" s="55">
        <v>176</v>
      </c>
      <c r="B179" s="182">
        <v>175</v>
      </c>
      <c r="C179" s="183">
        <v>53</v>
      </c>
      <c r="D179" s="197" t="s">
        <v>293</v>
      </c>
      <c r="E179" s="52">
        <f>VLOOKUP(D179,Data!$B$5:$H$370,5,FALSE)</f>
        <v>0</v>
      </c>
      <c r="F179" s="142">
        <v>5</v>
      </c>
      <c r="G179" s="148">
        <v>5</v>
      </c>
      <c r="H179" s="151">
        <v>0</v>
      </c>
      <c r="I179" s="184">
        <v>300</v>
      </c>
      <c r="J179" s="134">
        <v>1</v>
      </c>
      <c r="K179" s="154">
        <v>5</v>
      </c>
      <c r="L179" s="156">
        <v>0</v>
      </c>
      <c r="M179" s="184">
        <v>300</v>
      </c>
      <c r="N179" s="184">
        <v>111.09</v>
      </c>
      <c r="O179" s="232">
        <v>10.681699999999999</v>
      </c>
      <c r="P179" s="184">
        <v>111.09</v>
      </c>
      <c r="Q179" s="184">
        <v>2</v>
      </c>
      <c r="R179" s="184">
        <v>11</v>
      </c>
      <c r="S179" s="184">
        <v>590</v>
      </c>
      <c r="T179" s="205">
        <v>60</v>
      </c>
      <c r="U179" s="31" t="str">
        <f>IF(R179&gt;Data!$M$15,"World Record","-")</f>
        <v>-</v>
      </c>
      <c r="V179" s="31" t="str">
        <f>IF(R179&gt;=Data!$P$14,"GM Norm","-")</f>
        <v>-</v>
      </c>
    </row>
    <row r="180" spans="1:22" ht="16.5" thickBot="1">
      <c r="A180" s="55">
        <v>177</v>
      </c>
      <c r="B180" s="179">
        <v>175</v>
      </c>
      <c r="C180" s="180">
        <v>61</v>
      </c>
      <c r="D180" s="198" t="s">
        <v>348</v>
      </c>
      <c r="E180" s="52">
        <f>VLOOKUP(D180,Data!$B$5:$H$370,5,FALSE)</f>
        <v>0</v>
      </c>
      <c r="F180" s="142">
        <v>5</v>
      </c>
      <c r="G180" s="148">
        <v>5</v>
      </c>
      <c r="H180" s="153">
        <v>0</v>
      </c>
      <c r="I180" s="181">
        <v>300</v>
      </c>
      <c r="J180" s="135">
        <v>0</v>
      </c>
      <c r="K180" s="155">
        <v>5</v>
      </c>
      <c r="L180" s="157">
        <v>0</v>
      </c>
      <c r="M180" s="181">
        <v>300</v>
      </c>
      <c r="N180" s="181">
        <v>111.09</v>
      </c>
      <c r="O180" s="235">
        <v>10.681699999999999</v>
      </c>
      <c r="P180" s="181">
        <v>111.09</v>
      </c>
      <c r="Q180" s="181">
        <v>0</v>
      </c>
      <c r="R180" s="181">
        <v>11</v>
      </c>
      <c r="S180" s="181">
        <v>530</v>
      </c>
      <c r="T180" s="206">
        <v>249</v>
      </c>
      <c r="U180" s="31" t="str">
        <f>IF(R180&gt;Data!$M$15,"World Record","-")</f>
        <v>-</v>
      </c>
      <c r="V180" s="31" t="str">
        <f>IF(R180&gt;=Data!$P$14,"GM Norm","-")</f>
        <v>-</v>
      </c>
    </row>
    <row r="181" spans="1:22" ht="16.5" thickBot="1">
      <c r="A181" s="55">
        <v>178</v>
      </c>
      <c r="B181" s="182">
        <v>175</v>
      </c>
      <c r="C181" s="183">
        <v>125</v>
      </c>
      <c r="D181" s="197" t="s">
        <v>461</v>
      </c>
      <c r="E181" s="52">
        <f>VLOOKUP(D181,Data!$B$5:$H$370,5,FALSE)</f>
        <v>0</v>
      </c>
      <c r="F181" s="142">
        <v>5</v>
      </c>
      <c r="G181" s="148">
        <v>5</v>
      </c>
      <c r="H181" s="153">
        <v>0</v>
      </c>
      <c r="I181" s="184">
        <v>300</v>
      </c>
      <c r="J181" s="135">
        <v>0</v>
      </c>
      <c r="K181" s="155">
        <v>5</v>
      </c>
      <c r="L181" s="157">
        <v>0</v>
      </c>
      <c r="M181" s="184">
        <v>300</v>
      </c>
      <c r="N181" s="184">
        <v>111.09</v>
      </c>
      <c r="O181" s="232">
        <v>10.681699999999999</v>
      </c>
      <c r="P181" s="184">
        <v>111.09</v>
      </c>
      <c r="Q181" s="184">
        <v>0</v>
      </c>
      <c r="R181" s="184">
        <v>11</v>
      </c>
      <c r="S181" s="184">
        <v>281</v>
      </c>
      <c r="T181" s="205">
        <v>12</v>
      </c>
      <c r="U181" s="31" t="str">
        <f>IF(R181&gt;Data!$M$15,"World Record","-")</f>
        <v>-</v>
      </c>
      <c r="V181" s="31" t="str">
        <f>IF(R181&gt;=Data!$P$14,"GM Norm","-")</f>
        <v>-</v>
      </c>
    </row>
    <row r="182" spans="1:22" ht="16.5" thickBot="1">
      <c r="A182" s="55">
        <v>179</v>
      </c>
      <c r="B182" s="179">
        <v>175</v>
      </c>
      <c r="C182" s="180">
        <v>132</v>
      </c>
      <c r="D182" s="198" t="s">
        <v>412</v>
      </c>
      <c r="E182" s="52">
        <f>VLOOKUP(D182,Data!$B$5:$H$370,5,FALSE)</f>
        <v>0</v>
      </c>
      <c r="F182" s="142">
        <v>5</v>
      </c>
      <c r="G182" s="148">
        <v>5</v>
      </c>
      <c r="H182" s="153">
        <v>0</v>
      </c>
      <c r="I182" s="181">
        <v>300</v>
      </c>
      <c r="J182" s="135">
        <v>1</v>
      </c>
      <c r="K182" s="155">
        <v>5</v>
      </c>
      <c r="L182" s="157">
        <v>0</v>
      </c>
      <c r="M182" s="181">
        <v>300</v>
      </c>
      <c r="N182" s="181">
        <v>111.09</v>
      </c>
      <c r="O182" s="235">
        <v>10.681699999999999</v>
      </c>
      <c r="P182" s="181">
        <v>111.09</v>
      </c>
      <c r="Q182" s="181">
        <v>2</v>
      </c>
      <c r="R182" s="181">
        <v>11</v>
      </c>
      <c r="S182" s="181">
        <v>269</v>
      </c>
      <c r="T182" s="206">
        <v>30</v>
      </c>
      <c r="U182" s="31" t="str">
        <f>IF(R182&gt;Data!$M$15,"World Record","-")</f>
        <v>-</v>
      </c>
      <c r="V182" s="31" t="str">
        <f>IF(R182&gt;=Data!$P$14,"GM Norm","-")</f>
        <v>-</v>
      </c>
    </row>
    <row r="183" spans="1:22" ht="16.5" thickBot="1">
      <c r="A183" s="55">
        <v>180</v>
      </c>
      <c r="B183" s="182">
        <v>175</v>
      </c>
      <c r="C183" s="183">
        <v>143</v>
      </c>
      <c r="D183" s="197" t="s">
        <v>464</v>
      </c>
      <c r="E183" s="52">
        <f>VLOOKUP(D183,Data!$B$5:$H$370,5,FALSE)</f>
        <v>0</v>
      </c>
      <c r="F183" s="142">
        <v>5</v>
      </c>
      <c r="G183" s="148">
        <v>5</v>
      </c>
      <c r="H183" s="153">
        <v>0</v>
      </c>
      <c r="I183" s="184">
        <v>300</v>
      </c>
      <c r="J183" s="135">
        <v>4</v>
      </c>
      <c r="K183" s="155">
        <v>5</v>
      </c>
      <c r="L183" s="157">
        <v>0</v>
      </c>
      <c r="M183" s="184">
        <v>300</v>
      </c>
      <c r="N183" s="184">
        <v>111.09</v>
      </c>
      <c r="O183" s="232">
        <v>10.681699999999999</v>
      </c>
      <c r="P183" s="184">
        <v>111.09</v>
      </c>
      <c r="Q183" s="184">
        <v>9</v>
      </c>
      <c r="R183" s="184">
        <v>11</v>
      </c>
      <c r="S183" s="184">
        <v>239</v>
      </c>
      <c r="T183" s="205">
        <v>25</v>
      </c>
      <c r="U183" s="31" t="str">
        <f>IF(R183&gt;Data!$M$15,"World Record","-")</f>
        <v>-</v>
      </c>
      <c r="V183" s="31" t="str">
        <f>IF(R183&gt;=Data!$P$14,"GM Norm","-")</f>
        <v>-</v>
      </c>
    </row>
    <row r="184" spans="1:22" ht="16.5" thickBot="1">
      <c r="A184" s="55">
        <v>181</v>
      </c>
      <c r="B184" s="179">
        <v>175</v>
      </c>
      <c r="C184" s="180">
        <v>158</v>
      </c>
      <c r="D184" s="198" t="s">
        <v>223</v>
      </c>
      <c r="E184" s="52">
        <f>VLOOKUP(D184,Data!$B$5:$H$370,5,FALSE)</f>
        <v>0</v>
      </c>
      <c r="F184" s="142">
        <v>5</v>
      </c>
      <c r="G184" s="148">
        <v>5</v>
      </c>
      <c r="H184" s="153">
        <v>0</v>
      </c>
      <c r="I184" s="181">
        <v>300</v>
      </c>
      <c r="J184" s="135">
        <v>0</v>
      </c>
      <c r="K184" s="155">
        <v>5</v>
      </c>
      <c r="L184" s="157">
        <v>0</v>
      </c>
      <c r="M184" s="181">
        <v>300</v>
      </c>
      <c r="N184" s="181">
        <v>111.09</v>
      </c>
      <c r="O184" s="235">
        <v>10.681699999999999</v>
      </c>
      <c r="P184" s="181">
        <v>111.09</v>
      </c>
      <c r="Q184" s="181">
        <v>0</v>
      </c>
      <c r="R184" s="181">
        <v>11</v>
      </c>
      <c r="S184" s="181">
        <v>214</v>
      </c>
      <c r="T184" s="206">
        <v>10</v>
      </c>
      <c r="U184" s="31" t="str">
        <f>IF(R184&gt;Data!$M$15,"World Record","-")</f>
        <v>-</v>
      </c>
      <c r="V184" s="31" t="str">
        <f>IF(R184&gt;=Data!$P$14,"GM Norm","-")</f>
        <v>-</v>
      </c>
    </row>
    <row r="185" spans="1:22" ht="16.5" thickBot="1">
      <c r="A185" s="55">
        <v>182</v>
      </c>
      <c r="B185" s="182">
        <v>175</v>
      </c>
      <c r="C185" s="183">
        <v>160</v>
      </c>
      <c r="D185" s="197" t="s">
        <v>243</v>
      </c>
      <c r="E185" s="52">
        <f>VLOOKUP(D185,Data!$B$5:$H$370,5,FALSE)</f>
        <v>0</v>
      </c>
      <c r="F185" s="142">
        <v>5</v>
      </c>
      <c r="G185" s="148">
        <v>5</v>
      </c>
      <c r="H185" s="153">
        <v>0</v>
      </c>
      <c r="I185" s="184">
        <v>300</v>
      </c>
      <c r="J185" s="135">
        <v>0</v>
      </c>
      <c r="K185" s="155">
        <v>5</v>
      </c>
      <c r="L185" s="157">
        <v>0</v>
      </c>
      <c r="M185" s="184">
        <v>300</v>
      </c>
      <c r="N185" s="184">
        <v>111.09</v>
      </c>
      <c r="O185" s="232">
        <v>10.681699999999999</v>
      </c>
      <c r="P185" s="184">
        <v>111.09</v>
      </c>
      <c r="Q185" s="184">
        <v>0</v>
      </c>
      <c r="R185" s="184">
        <v>11</v>
      </c>
      <c r="S185" s="184">
        <v>204</v>
      </c>
      <c r="T185" s="205">
        <v>6</v>
      </c>
      <c r="U185" s="31" t="str">
        <f>IF(R185&gt;Data!$M$15,"World Record","-")</f>
        <v>-</v>
      </c>
      <c r="V185" s="31" t="str">
        <f>IF(R185&gt;=Data!$P$14,"GM Norm","-")</f>
        <v>-</v>
      </c>
    </row>
    <row r="186" spans="1:22" ht="16.5" thickBot="1">
      <c r="A186" s="55">
        <v>183</v>
      </c>
      <c r="B186" s="179">
        <v>175</v>
      </c>
      <c r="C186" s="180">
        <v>163</v>
      </c>
      <c r="D186" s="198" t="s">
        <v>255</v>
      </c>
      <c r="E186" s="52">
        <f>VLOOKUP(D186,Data!$B$5:$H$370,5,FALSE)</f>
        <v>0</v>
      </c>
      <c r="F186" s="142">
        <v>5</v>
      </c>
      <c r="G186" s="148">
        <v>5</v>
      </c>
      <c r="H186" s="153">
        <v>0</v>
      </c>
      <c r="I186" s="181">
        <v>300</v>
      </c>
      <c r="J186" s="135">
        <v>0</v>
      </c>
      <c r="K186" s="155">
        <v>5</v>
      </c>
      <c r="L186" s="157">
        <v>0</v>
      </c>
      <c r="M186" s="181">
        <v>300</v>
      </c>
      <c r="N186" s="181">
        <v>111.09</v>
      </c>
      <c r="O186" s="235">
        <v>10.681699999999999</v>
      </c>
      <c r="P186" s="181">
        <v>111.09</v>
      </c>
      <c r="Q186" s="181">
        <v>0</v>
      </c>
      <c r="R186" s="181">
        <v>11</v>
      </c>
      <c r="S186" s="181">
        <v>198</v>
      </c>
      <c r="T186" s="206">
        <v>4</v>
      </c>
      <c r="U186" s="31" t="str">
        <f>IF(R186&gt;Data!$M$15,"World Record","-")</f>
        <v>-</v>
      </c>
      <c r="V186" s="31" t="str">
        <f>IF(R186&gt;=Data!$P$14,"GM Norm","-")</f>
        <v>-</v>
      </c>
    </row>
    <row r="187" spans="1:22" ht="16.5" thickBot="1">
      <c r="A187" s="55">
        <v>184</v>
      </c>
      <c r="B187" s="182">
        <v>175</v>
      </c>
      <c r="C187" s="183">
        <v>169</v>
      </c>
      <c r="D187" s="197" t="s">
        <v>473</v>
      </c>
      <c r="E187" s="52">
        <f>VLOOKUP(D187,Data!$B$5:$H$370,5,FALSE)</f>
        <v>0</v>
      </c>
      <c r="F187" s="142">
        <v>5</v>
      </c>
      <c r="G187" s="148">
        <v>5</v>
      </c>
      <c r="H187" s="151">
        <v>0</v>
      </c>
      <c r="I187" s="184">
        <v>300</v>
      </c>
      <c r="J187" s="134">
        <v>2</v>
      </c>
      <c r="K187" s="154">
        <v>5</v>
      </c>
      <c r="L187" s="156">
        <v>0</v>
      </c>
      <c r="M187" s="184">
        <v>300</v>
      </c>
      <c r="N187" s="184">
        <v>111.09</v>
      </c>
      <c r="O187" s="232">
        <v>10.681699999999999</v>
      </c>
      <c r="P187" s="184">
        <v>111.09</v>
      </c>
      <c r="Q187" s="184">
        <v>4</v>
      </c>
      <c r="R187" s="184">
        <v>11</v>
      </c>
      <c r="S187" s="184">
        <v>194</v>
      </c>
      <c r="T187" s="205">
        <v>7</v>
      </c>
      <c r="U187" s="31" t="str">
        <f>IF(R187&gt;Data!$M$15,"World Record","-")</f>
        <v>-</v>
      </c>
      <c r="V187" s="31" t="str">
        <f>IF(R187&gt;=Data!$P$14,"GM Norm","-")</f>
        <v>-</v>
      </c>
    </row>
    <row r="188" spans="1:22" ht="16.5" thickBot="1">
      <c r="A188" s="55">
        <v>185</v>
      </c>
      <c r="B188" s="179">
        <v>175</v>
      </c>
      <c r="C188" s="180">
        <v>176</v>
      </c>
      <c r="D188" s="198" t="s">
        <v>249</v>
      </c>
      <c r="E188" s="52">
        <f>VLOOKUP(D188,Data!$B$5:$H$370,5,FALSE)</f>
        <v>0</v>
      </c>
      <c r="F188" s="142">
        <v>5</v>
      </c>
      <c r="G188" s="148">
        <v>5</v>
      </c>
      <c r="H188" s="153">
        <v>0</v>
      </c>
      <c r="I188" s="181">
        <v>300</v>
      </c>
      <c r="J188" s="135">
        <v>0</v>
      </c>
      <c r="K188" s="155">
        <v>5</v>
      </c>
      <c r="L188" s="157">
        <v>0</v>
      </c>
      <c r="M188" s="181">
        <v>300</v>
      </c>
      <c r="N188" s="181">
        <v>111.09</v>
      </c>
      <c r="O188" s="235">
        <v>10.681699999999999</v>
      </c>
      <c r="P188" s="181">
        <v>111.09</v>
      </c>
      <c r="Q188" s="181">
        <v>0</v>
      </c>
      <c r="R188" s="181">
        <v>11</v>
      </c>
      <c r="S188" s="181">
        <v>187</v>
      </c>
      <c r="T188" s="206">
        <v>8</v>
      </c>
      <c r="U188" s="31" t="str">
        <f>IF(R188&gt;Data!$M$15,"World Record","-")</f>
        <v>-</v>
      </c>
      <c r="V188" s="31" t="str">
        <f>IF(R188&gt;=Data!$P$14,"GM Norm","-")</f>
        <v>-</v>
      </c>
    </row>
    <row r="189" spans="1:22" ht="16.5" thickBot="1">
      <c r="A189" s="55">
        <v>186</v>
      </c>
      <c r="B189" s="182">
        <v>175</v>
      </c>
      <c r="C189" s="183">
        <v>182</v>
      </c>
      <c r="D189" s="197" t="s">
        <v>420</v>
      </c>
      <c r="E189" s="52">
        <f>VLOOKUP(D189,Data!$B$5:$H$370,5,FALSE)</f>
        <v>0</v>
      </c>
      <c r="F189" s="142">
        <v>4</v>
      </c>
      <c r="G189" s="148">
        <v>5</v>
      </c>
      <c r="H189" s="151">
        <v>0</v>
      </c>
      <c r="I189" s="184">
        <v>300</v>
      </c>
      <c r="J189" s="134">
        <v>5</v>
      </c>
      <c r="K189" s="154">
        <v>5</v>
      </c>
      <c r="L189" s="156">
        <v>0</v>
      </c>
      <c r="M189" s="184">
        <v>300</v>
      </c>
      <c r="N189" s="184">
        <v>111.09</v>
      </c>
      <c r="O189" s="232">
        <v>8.5453799999999998</v>
      </c>
      <c r="P189" s="184">
        <v>111.09</v>
      </c>
      <c r="Q189" s="184">
        <v>11</v>
      </c>
      <c r="R189" s="184">
        <v>11</v>
      </c>
      <c r="S189" s="184">
        <v>179</v>
      </c>
      <c r="T189" s="205">
        <v>2</v>
      </c>
      <c r="U189" s="31" t="str">
        <f>IF(R189&gt;Data!$M$15,"World Record","-")</f>
        <v>-</v>
      </c>
      <c r="V189" s="31" t="str">
        <f>IF(R189&gt;=Data!$P$14,"GM Norm","-")</f>
        <v>-</v>
      </c>
    </row>
    <row r="190" spans="1:22" ht="16.5" thickBot="1">
      <c r="A190" s="55">
        <v>187</v>
      </c>
      <c r="B190" s="179">
        <v>175</v>
      </c>
      <c r="C190" s="180">
        <v>183</v>
      </c>
      <c r="D190" s="198" t="s">
        <v>183</v>
      </c>
      <c r="E190" s="52">
        <f>VLOOKUP(D190,Data!$B$5:$H$370,5,FALSE)</f>
        <v>0</v>
      </c>
      <c r="F190" s="142">
        <v>5</v>
      </c>
      <c r="G190" s="148">
        <v>5</v>
      </c>
      <c r="H190" s="153">
        <v>0</v>
      </c>
      <c r="I190" s="181">
        <v>300</v>
      </c>
      <c r="J190" s="135">
        <v>0</v>
      </c>
      <c r="K190" s="155">
        <v>5</v>
      </c>
      <c r="L190" s="157">
        <v>0</v>
      </c>
      <c r="M190" s="181">
        <v>300</v>
      </c>
      <c r="N190" s="181">
        <v>111.09</v>
      </c>
      <c r="O190" s="235">
        <v>10.681699999999999</v>
      </c>
      <c r="P190" s="181">
        <v>111.09</v>
      </c>
      <c r="Q190" s="181">
        <v>0</v>
      </c>
      <c r="R190" s="181">
        <v>11</v>
      </c>
      <c r="S190" s="181">
        <v>177</v>
      </c>
      <c r="T190" s="206">
        <v>15</v>
      </c>
      <c r="U190" s="31" t="str">
        <f>IF(R190&gt;Data!$M$15,"World Record","-")</f>
        <v>-</v>
      </c>
      <c r="V190" s="31" t="str">
        <f>IF(R190&gt;=Data!$P$14,"GM Norm","-")</f>
        <v>-</v>
      </c>
    </row>
    <row r="191" spans="1:22" ht="16.5" thickBot="1">
      <c r="A191" s="55">
        <v>188</v>
      </c>
      <c r="B191" s="182">
        <v>175</v>
      </c>
      <c r="C191" s="183">
        <v>191</v>
      </c>
      <c r="D191" s="197" t="s">
        <v>276</v>
      </c>
      <c r="E191" s="52">
        <f>VLOOKUP(D191,Data!$B$5:$H$370,5,FALSE)</f>
        <v>0</v>
      </c>
      <c r="F191" s="142">
        <v>5</v>
      </c>
      <c r="G191" s="148">
        <v>5</v>
      </c>
      <c r="H191" s="153">
        <v>0</v>
      </c>
      <c r="I191" s="184">
        <v>300</v>
      </c>
      <c r="J191" s="135">
        <v>0</v>
      </c>
      <c r="K191" s="155">
        <v>5</v>
      </c>
      <c r="L191" s="157">
        <v>0</v>
      </c>
      <c r="M191" s="184">
        <v>300</v>
      </c>
      <c r="N191" s="184">
        <v>111.09</v>
      </c>
      <c r="O191" s="232">
        <v>10.681699999999999</v>
      </c>
      <c r="P191" s="184">
        <v>111.09</v>
      </c>
      <c r="Q191" s="184">
        <v>0</v>
      </c>
      <c r="R191" s="184">
        <v>11</v>
      </c>
      <c r="S191" s="184">
        <v>162</v>
      </c>
      <c r="T191" s="205">
        <v>162</v>
      </c>
      <c r="U191" s="31" t="str">
        <f>IF(R191&gt;Data!$M$15,"World Record","-")</f>
        <v>-</v>
      </c>
      <c r="V191" s="31" t="str">
        <f>IF(R191&gt;=Data!$P$14,"GM Norm","-")</f>
        <v>-</v>
      </c>
    </row>
    <row r="192" spans="1:22" ht="16.5" thickBot="1">
      <c r="A192" s="55">
        <v>189</v>
      </c>
      <c r="B192" s="179">
        <v>175</v>
      </c>
      <c r="C192" s="180">
        <v>193</v>
      </c>
      <c r="D192" s="198" t="s">
        <v>453</v>
      </c>
      <c r="E192" s="52">
        <f>VLOOKUP(D192,Data!$B$5:$H$370,5,FALSE)</f>
        <v>0</v>
      </c>
      <c r="F192" s="142">
        <v>4</v>
      </c>
      <c r="G192" s="148">
        <v>5</v>
      </c>
      <c r="H192" s="153">
        <v>0</v>
      </c>
      <c r="I192" s="181">
        <v>300</v>
      </c>
      <c r="J192" s="135">
        <v>5</v>
      </c>
      <c r="K192" s="155">
        <v>5</v>
      </c>
      <c r="L192" s="157">
        <v>0</v>
      </c>
      <c r="M192" s="181">
        <v>300</v>
      </c>
      <c r="N192" s="181">
        <v>111.09</v>
      </c>
      <c r="O192" s="235">
        <v>8.5453799999999998</v>
      </c>
      <c r="P192" s="181">
        <v>111.09</v>
      </c>
      <c r="Q192" s="181">
        <v>11</v>
      </c>
      <c r="R192" s="181">
        <v>11</v>
      </c>
      <c r="S192" s="181">
        <v>160</v>
      </c>
      <c r="T192" s="206">
        <v>6</v>
      </c>
      <c r="U192" s="31" t="str">
        <f>IF(R192&gt;Data!$M$15,"World Record","-")</f>
        <v>-</v>
      </c>
      <c r="V192" s="31" t="str">
        <f>IF(R192&gt;=Data!$P$14,"GM Norm","-")</f>
        <v>-</v>
      </c>
    </row>
    <row r="193" spans="1:22" ht="16.5" thickBot="1">
      <c r="A193" s="55">
        <v>190</v>
      </c>
      <c r="B193" s="182">
        <v>175</v>
      </c>
      <c r="C193" s="183">
        <v>198</v>
      </c>
      <c r="D193" s="197" t="s">
        <v>495</v>
      </c>
      <c r="E193" s="52">
        <f>VLOOKUP(D193,Data!$B$5:$H$370,5,FALSE)</f>
        <v>0</v>
      </c>
      <c r="F193" s="142">
        <v>4</v>
      </c>
      <c r="G193" s="148">
        <v>5</v>
      </c>
      <c r="H193" s="153">
        <v>0</v>
      </c>
      <c r="I193" s="184">
        <v>300</v>
      </c>
      <c r="J193" s="135">
        <v>5</v>
      </c>
      <c r="K193" s="155">
        <v>5</v>
      </c>
      <c r="L193" s="157">
        <v>0</v>
      </c>
      <c r="M193" s="184">
        <v>300</v>
      </c>
      <c r="N193" s="184">
        <v>111.09</v>
      </c>
      <c r="O193" s="232">
        <v>8.5453799999999998</v>
      </c>
      <c r="P193" s="184">
        <v>111.09</v>
      </c>
      <c r="Q193" s="184">
        <v>11</v>
      </c>
      <c r="R193" s="184">
        <v>11</v>
      </c>
      <c r="S193" s="184">
        <v>154</v>
      </c>
      <c r="T193" s="205">
        <v>5</v>
      </c>
      <c r="U193" s="31" t="str">
        <f>IF(R193&gt;Data!$M$15,"World Record","-")</f>
        <v>-</v>
      </c>
      <c r="V193" s="31" t="str">
        <f>IF(R193&gt;=Data!$P$14,"GM Norm","-")</f>
        <v>-</v>
      </c>
    </row>
    <row r="194" spans="1:22" ht="16.5" thickBot="1">
      <c r="A194" s="55">
        <v>191</v>
      </c>
      <c r="B194" s="179">
        <v>175</v>
      </c>
      <c r="C194" s="180">
        <v>201</v>
      </c>
      <c r="D194" s="198" t="s">
        <v>343</v>
      </c>
      <c r="E194" s="52">
        <f>VLOOKUP(D194,Data!$B$5:$H$370,5,FALSE)</f>
        <v>0</v>
      </c>
      <c r="F194" s="142">
        <v>5</v>
      </c>
      <c r="G194" s="148">
        <v>5</v>
      </c>
      <c r="H194" s="151">
        <v>0</v>
      </c>
      <c r="I194" s="181">
        <v>300</v>
      </c>
      <c r="J194" s="134">
        <v>0</v>
      </c>
      <c r="K194" s="154">
        <v>5</v>
      </c>
      <c r="L194" s="156">
        <v>0</v>
      </c>
      <c r="M194" s="181">
        <v>300</v>
      </c>
      <c r="N194" s="181">
        <v>111.09</v>
      </c>
      <c r="O194" s="235">
        <v>10.681699999999999</v>
      </c>
      <c r="P194" s="181">
        <v>111.09</v>
      </c>
      <c r="Q194" s="181">
        <v>0</v>
      </c>
      <c r="R194" s="181">
        <v>11</v>
      </c>
      <c r="S194" s="181">
        <v>149</v>
      </c>
      <c r="T194" s="206">
        <v>14</v>
      </c>
      <c r="U194" s="31" t="str">
        <f>IF(R194&gt;Data!$M$15,"World Record","-")</f>
        <v>-</v>
      </c>
      <c r="V194" s="31" t="str">
        <f>IF(R194&gt;=Data!$P$14,"GM Norm","-")</f>
        <v>-</v>
      </c>
    </row>
    <row r="195" spans="1:22" ht="16.5" thickBot="1">
      <c r="A195" s="55">
        <v>192</v>
      </c>
      <c r="B195" s="182">
        <v>175</v>
      </c>
      <c r="C195" s="183">
        <v>214</v>
      </c>
      <c r="D195" s="197" t="s">
        <v>321</v>
      </c>
      <c r="E195" s="52">
        <f>VLOOKUP(D195,Data!$B$5:$H$370,5,FALSE)</f>
        <v>0</v>
      </c>
      <c r="F195" s="142">
        <v>5</v>
      </c>
      <c r="G195" s="148">
        <v>5</v>
      </c>
      <c r="H195" s="153">
        <v>0</v>
      </c>
      <c r="I195" s="184">
        <v>300</v>
      </c>
      <c r="J195" s="135">
        <v>1</v>
      </c>
      <c r="K195" s="155">
        <v>5</v>
      </c>
      <c r="L195" s="157">
        <v>0</v>
      </c>
      <c r="M195" s="184">
        <v>300</v>
      </c>
      <c r="N195" s="184">
        <v>111.09</v>
      </c>
      <c r="O195" s="232">
        <v>10.681699999999999</v>
      </c>
      <c r="P195" s="184">
        <v>111.09</v>
      </c>
      <c r="Q195" s="184">
        <v>2</v>
      </c>
      <c r="R195" s="184">
        <v>11</v>
      </c>
      <c r="S195" s="184">
        <v>135</v>
      </c>
      <c r="T195" s="205">
        <v>9</v>
      </c>
      <c r="U195" s="31" t="str">
        <f>IF(R195&gt;Data!$M$15,"World Record","-")</f>
        <v>-</v>
      </c>
      <c r="V195" s="31" t="str">
        <f>IF(R195&gt;=Data!$P$14,"GM Norm","-")</f>
        <v>-</v>
      </c>
    </row>
    <row r="196" spans="1:22" ht="16.5" thickBot="1">
      <c r="A196" s="55">
        <v>193</v>
      </c>
      <c r="B196" s="179">
        <v>175</v>
      </c>
      <c r="C196" s="180">
        <v>221</v>
      </c>
      <c r="D196" s="198" t="s">
        <v>211</v>
      </c>
      <c r="E196" s="52">
        <f>VLOOKUP(D196,Data!$B$5:$H$370,5,FALSE)</f>
        <v>0</v>
      </c>
      <c r="F196" s="142">
        <v>5</v>
      </c>
      <c r="G196" s="148">
        <v>5</v>
      </c>
      <c r="H196" s="153">
        <v>0</v>
      </c>
      <c r="I196" s="181">
        <v>300</v>
      </c>
      <c r="J196" s="135">
        <v>0</v>
      </c>
      <c r="K196" s="155">
        <v>5</v>
      </c>
      <c r="L196" s="157">
        <v>0</v>
      </c>
      <c r="M196" s="181">
        <v>300</v>
      </c>
      <c r="N196" s="181">
        <v>111.09</v>
      </c>
      <c r="O196" s="235">
        <v>10.681699999999999</v>
      </c>
      <c r="P196" s="181">
        <v>111.09</v>
      </c>
      <c r="Q196" s="181">
        <v>0</v>
      </c>
      <c r="R196" s="181">
        <v>11</v>
      </c>
      <c r="S196" s="181">
        <v>126</v>
      </c>
      <c r="T196" s="206">
        <v>2</v>
      </c>
      <c r="U196" s="31" t="str">
        <f>IF(R196&gt;Data!$M$15,"World Record","-")</f>
        <v>-</v>
      </c>
      <c r="V196" s="31" t="str">
        <f>IF(R196&gt;=Data!$P$14,"GM Norm","-")</f>
        <v>-</v>
      </c>
    </row>
    <row r="197" spans="1:22" ht="16.5" thickBot="1">
      <c r="A197" s="55">
        <v>194</v>
      </c>
      <c r="B197" s="182">
        <v>175</v>
      </c>
      <c r="C197" s="183">
        <v>222</v>
      </c>
      <c r="D197" s="197" t="s">
        <v>182</v>
      </c>
      <c r="E197" s="52">
        <f>VLOOKUP(D197,Data!$B$5:$H$370,5,FALSE)</f>
        <v>0</v>
      </c>
      <c r="F197" s="142">
        <v>5</v>
      </c>
      <c r="G197" s="148">
        <v>5</v>
      </c>
      <c r="H197" s="153">
        <v>0</v>
      </c>
      <c r="I197" s="184">
        <v>300</v>
      </c>
      <c r="J197" s="135">
        <v>0</v>
      </c>
      <c r="K197" s="155">
        <v>5</v>
      </c>
      <c r="L197" s="157">
        <v>0</v>
      </c>
      <c r="M197" s="184">
        <v>300</v>
      </c>
      <c r="N197" s="184">
        <v>111.09</v>
      </c>
      <c r="O197" s="232">
        <v>10.681699999999999</v>
      </c>
      <c r="P197" s="184">
        <v>111.09</v>
      </c>
      <c r="Q197" s="184">
        <v>0</v>
      </c>
      <c r="R197" s="184">
        <v>11</v>
      </c>
      <c r="S197" s="184">
        <v>124</v>
      </c>
      <c r="T197" s="205">
        <v>14</v>
      </c>
      <c r="U197" s="31" t="str">
        <f>IF(R197&gt;Data!$M$15,"World Record","-")</f>
        <v>-</v>
      </c>
      <c r="V197" s="31" t="str">
        <f>IF(R197&gt;=Data!$P$14,"GM Norm","-")</f>
        <v>-</v>
      </c>
    </row>
    <row r="198" spans="1:22" ht="16.5" thickBot="1">
      <c r="A198" s="55">
        <v>195</v>
      </c>
      <c r="B198" s="179">
        <v>175</v>
      </c>
      <c r="C198" s="180">
        <v>236</v>
      </c>
      <c r="D198" s="198" t="s">
        <v>447</v>
      </c>
      <c r="E198" s="52">
        <f>VLOOKUP(D198,Data!$B$5:$H$370,5,FALSE)</f>
        <v>0</v>
      </c>
      <c r="F198" s="142">
        <v>5</v>
      </c>
      <c r="G198" s="148">
        <v>5</v>
      </c>
      <c r="H198" s="151">
        <v>0</v>
      </c>
      <c r="I198" s="181">
        <v>300</v>
      </c>
      <c r="J198" s="134">
        <v>1</v>
      </c>
      <c r="K198" s="154">
        <v>5</v>
      </c>
      <c r="L198" s="156">
        <v>0</v>
      </c>
      <c r="M198" s="181">
        <v>300</v>
      </c>
      <c r="N198" s="181">
        <v>111.09</v>
      </c>
      <c r="O198" s="235">
        <v>10.681699999999999</v>
      </c>
      <c r="P198" s="181">
        <v>111.09</v>
      </c>
      <c r="Q198" s="181">
        <v>2</v>
      </c>
      <c r="R198" s="181">
        <v>11</v>
      </c>
      <c r="S198" s="181">
        <v>110</v>
      </c>
      <c r="T198" s="206">
        <v>20</v>
      </c>
      <c r="U198" s="31" t="str">
        <f>IF(R198&gt;Data!$M$15,"World Record","-")</f>
        <v>-</v>
      </c>
      <c r="V198" s="31" t="str">
        <f>IF(R198&gt;=Data!$P$14,"GM Norm","-")</f>
        <v>-</v>
      </c>
    </row>
    <row r="199" spans="1:22" ht="16.5" thickBot="1">
      <c r="A199" s="55">
        <v>196</v>
      </c>
      <c r="B199" s="182">
        <v>175</v>
      </c>
      <c r="C199" s="183">
        <v>246</v>
      </c>
      <c r="D199" s="197" t="s">
        <v>219</v>
      </c>
      <c r="E199" s="52">
        <f>VLOOKUP(D199,Data!$B$5:$H$370,5,FALSE)</f>
        <v>0</v>
      </c>
      <c r="F199" s="142">
        <v>5</v>
      </c>
      <c r="G199" s="148">
        <v>5</v>
      </c>
      <c r="H199" s="153">
        <v>0</v>
      </c>
      <c r="I199" s="184">
        <v>300</v>
      </c>
      <c r="J199" s="135">
        <v>0</v>
      </c>
      <c r="K199" s="155">
        <v>5</v>
      </c>
      <c r="L199" s="157">
        <v>0</v>
      </c>
      <c r="M199" s="184">
        <v>300</v>
      </c>
      <c r="N199" s="184">
        <v>111.09</v>
      </c>
      <c r="O199" s="232">
        <v>10.681699999999999</v>
      </c>
      <c r="P199" s="184">
        <v>111.09</v>
      </c>
      <c r="Q199" s="184">
        <v>0</v>
      </c>
      <c r="R199" s="184">
        <v>11</v>
      </c>
      <c r="S199" s="184">
        <v>90</v>
      </c>
      <c r="T199" s="205">
        <v>8</v>
      </c>
      <c r="U199" s="31" t="str">
        <f>IF(R199&gt;Data!$M$15,"World Record","-")</f>
        <v>-</v>
      </c>
      <c r="V199" s="31" t="str">
        <f>IF(R199&gt;=Data!$P$14,"GM Norm","-")</f>
        <v>-</v>
      </c>
    </row>
    <row r="200" spans="1:22" ht="16.5" thickBot="1">
      <c r="A200" s="55">
        <v>197</v>
      </c>
      <c r="B200" s="179">
        <v>175</v>
      </c>
      <c r="C200" s="180">
        <v>253</v>
      </c>
      <c r="D200" s="198" t="s">
        <v>483</v>
      </c>
      <c r="E200" s="52">
        <f>VLOOKUP(D200,Data!$B$5:$H$370,5,FALSE)</f>
        <v>0</v>
      </c>
      <c r="F200" s="142">
        <v>4</v>
      </c>
      <c r="G200" s="148">
        <v>5</v>
      </c>
      <c r="H200" s="153">
        <v>0</v>
      </c>
      <c r="I200" s="181">
        <v>300</v>
      </c>
      <c r="J200" s="135">
        <v>5</v>
      </c>
      <c r="K200" s="155">
        <v>5</v>
      </c>
      <c r="L200" s="157">
        <v>0</v>
      </c>
      <c r="M200" s="181">
        <v>300</v>
      </c>
      <c r="N200" s="181">
        <v>111.09</v>
      </c>
      <c r="O200" s="235">
        <v>8.5453799999999998</v>
      </c>
      <c r="P200" s="181">
        <v>111.09</v>
      </c>
      <c r="Q200" s="181">
        <v>11</v>
      </c>
      <c r="R200" s="181">
        <v>11</v>
      </c>
      <c r="S200" s="181">
        <v>82</v>
      </c>
      <c r="T200" s="206">
        <v>1</v>
      </c>
      <c r="U200" s="31" t="str">
        <f>IF(R200&gt;Data!$M$15,"World Record","-")</f>
        <v>-</v>
      </c>
      <c r="V200" s="31" t="str">
        <f>IF(R200&gt;=Data!$P$14,"GM Norm","-")</f>
        <v>-</v>
      </c>
    </row>
    <row r="201" spans="1:22" ht="16.5" thickBot="1">
      <c r="A201" s="55">
        <v>198</v>
      </c>
      <c r="B201" s="182">
        <v>175</v>
      </c>
      <c r="C201" s="183">
        <v>256</v>
      </c>
      <c r="D201" s="197" t="s">
        <v>364</v>
      </c>
      <c r="E201" s="52">
        <f>VLOOKUP(D201,Data!$B$5:$H$370,5,FALSE)</f>
        <v>0</v>
      </c>
      <c r="F201" s="142">
        <v>1</v>
      </c>
      <c r="G201" s="148">
        <v>5</v>
      </c>
      <c r="H201" s="153">
        <v>0</v>
      </c>
      <c r="I201" s="184">
        <v>300</v>
      </c>
      <c r="J201" s="135">
        <v>5</v>
      </c>
      <c r="K201" s="155">
        <v>5</v>
      </c>
      <c r="L201" s="157">
        <v>0</v>
      </c>
      <c r="M201" s="184">
        <v>300</v>
      </c>
      <c r="N201" s="184">
        <v>111.09</v>
      </c>
      <c r="O201" s="232">
        <v>2.1363500000000002</v>
      </c>
      <c r="P201" s="184">
        <v>111.09</v>
      </c>
      <c r="Q201" s="184">
        <v>11</v>
      </c>
      <c r="R201" s="184">
        <v>11</v>
      </c>
      <c r="S201" s="184">
        <v>81</v>
      </c>
      <c r="T201" s="205">
        <v>3</v>
      </c>
      <c r="U201" s="31" t="str">
        <f>IF(R201&gt;Data!$M$15,"World Record","-")</f>
        <v>-</v>
      </c>
      <c r="V201" s="31" t="str">
        <f>IF(R201&gt;=Data!$P$14,"GM Norm","-")</f>
        <v>-</v>
      </c>
    </row>
    <row r="202" spans="1:22" ht="16.5" thickBot="1">
      <c r="A202" s="55">
        <v>199</v>
      </c>
      <c r="B202" s="179">
        <v>175</v>
      </c>
      <c r="C202" s="180">
        <v>257</v>
      </c>
      <c r="D202" s="198" t="s">
        <v>486</v>
      </c>
      <c r="E202" s="52">
        <f>VLOOKUP(D202,Data!$B$5:$H$370,5,FALSE)</f>
        <v>0</v>
      </c>
      <c r="F202" s="142">
        <v>2</v>
      </c>
      <c r="G202" s="148">
        <v>5</v>
      </c>
      <c r="H202" s="153">
        <v>0</v>
      </c>
      <c r="I202" s="181">
        <v>300</v>
      </c>
      <c r="J202" s="135">
        <v>5</v>
      </c>
      <c r="K202" s="155">
        <v>5</v>
      </c>
      <c r="L202" s="157">
        <v>0</v>
      </c>
      <c r="M202" s="181">
        <v>300</v>
      </c>
      <c r="N202" s="181">
        <v>111.09</v>
      </c>
      <c r="O202" s="235">
        <v>4.2726899999999999</v>
      </c>
      <c r="P202" s="181">
        <v>111.09</v>
      </c>
      <c r="Q202" s="181">
        <v>11</v>
      </c>
      <c r="R202" s="181">
        <v>11</v>
      </c>
      <c r="S202" s="181">
        <v>78</v>
      </c>
      <c r="T202" s="206">
        <v>25</v>
      </c>
      <c r="U202" s="31" t="str">
        <f>IF(R202&gt;Data!$M$15,"World Record","-")</f>
        <v>-</v>
      </c>
      <c r="V202" s="31" t="str">
        <f>IF(R202&gt;=Data!$P$14,"GM Norm","-")</f>
        <v>-</v>
      </c>
    </row>
    <row r="203" spans="1:22" ht="16.5" thickBot="1">
      <c r="A203" s="55">
        <v>200</v>
      </c>
      <c r="B203" s="182">
        <v>175</v>
      </c>
      <c r="C203" s="183">
        <v>277</v>
      </c>
      <c r="D203" s="197" t="s">
        <v>367</v>
      </c>
      <c r="E203" s="52">
        <f>VLOOKUP(D203,Data!$B$5:$H$370,5,FALSE)</f>
        <v>0</v>
      </c>
      <c r="F203" s="142">
        <v>5</v>
      </c>
      <c r="G203" s="148">
        <v>5</v>
      </c>
      <c r="H203" s="153">
        <v>0</v>
      </c>
      <c r="I203" s="184">
        <v>300</v>
      </c>
      <c r="J203" s="135">
        <v>0</v>
      </c>
      <c r="K203" s="155">
        <v>5</v>
      </c>
      <c r="L203" s="157">
        <v>0</v>
      </c>
      <c r="M203" s="184">
        <v>300</v>
      </c>
      <c r="N203" s="184">
        <v>111.09</v>
      </c>
      <c r="O203" s="232">
        <v>10.681699999999999</v>
      </c>
      <c r="P203" s="184">
        <v>111.09</v>
      </c>
      <c r="Q203" s="184">
        <v>0</v>
      </c>
      <c r="R203" s="184">
        <v>11</v>
      </c>
      <c r="S203" s="184">
        <v>53</v>
      </c>
      <c r="T203" s="205">
        <v>31</v>
      </c>
      <c r="U203" s="31" t="str">
        <f>IF(R203&gt;Data!$M$15,"World Record","-")</f>
        <v>-</v>
      </c>
      <c r="V203" s="31" t="str">
        <f>IF(R203&gt;=Data!$P$14,"GM Norm","-")</f>
        <v>-</v>
      </c>
    </row>
    <row r="204" spans="1:22" ht="16.5" thickBot="1">
      <c r="A204" s="55">
        <v>201</v>
      </c>
      <c r="B204" s="179">
        <v>175</v>
      </c>
      <c r="C204" s="180">
        <v>295</v>
      </c>
      <c r="D204" s="198" t="s">
        <v>162</v>
      </c>
      <c r="E204" s="52">
        <f>VLOOKUP(D204,Data!$B$5:$H$370,5,FALSE)</f>
        <v>0</v>
      </c>
      <c r="F204" s="142">
        <v>5</v>
      </c>
      <c r="G204" s="148">
        <v>5</v>
      </c>
      <c r="H204" s="153">
        <v>0</v>
      </c>
      <c r="I204" s="181">
        <v>300</v>
      </c>
      <c r="J204" s="135">
        <v>0</v>
      </c>
      <c r="K204" s="155">
        <v>5</v>
      </c>
      <c r="L204" s="157">
        <v>0</v>
      </c>
      <c r="M204" s="181">
        <v>300</v>
      </c>
      <c r="N204" s="181">
        <v>111.09</v>
      </c>
      <c r="O204" s="235">
        <v>10.681699999999999</v>
      </c>
      <c r="P204" s="181">
        <v>111.09</v>
      </c>
      <c r="Q204" s="181">
        <v>0</v>
      </c>
      <c r="R204" s="181">
        <v>11</v>
      </c>
      <c r="S204" s="181">
        <v>22</v>
      </c>
      <c r="T204" s="206">
        <v>-279</v>
      </c>
      <c r="U204" s="31" t="str">
        <f>IF(R204&gt;Data!$M$15,"World Record","-")</f>
        <v>-</v>
      </c>
      <c r="V204" s="31" t="str">
        <f>IF(R204&gt;=Data!$P$14,"GM Norm","-")</f>
        <v>-</v>
      </c>
    </row>
    <row r="205" spans="1:22" ht="16.5" thickBot="1">
      <c r="A205" s="55">
        <v>202</v>
      </c>
      <c r="B205" s="182">
        <v>202</v>
      </c>
      <c r="C205" s="183">
        <v>117</v>
      </c>
      <c r="D205" s="197" t="s">
        <v>409</v>
      </c>
      <c r="E205" s="52">
        <f>VLOOKUP(D205,Data!$B$5:$H$370,5,FALSE)</f>
        <v>0</v>
      </c>
      <c r="F205" s="142">
        <v>3</v>
      </c>
      <c r="G205" s="148">
        <v>5</v>
      </c>
      <c r="H205" s="153">
        <v>0</v>
      </c>
      <c r="I205" s="184">
        <v>300</v>
      </c>
      <c r="J205" s="135">
        <v>4</v>
      </c>
      <c r="K205" s="155">
        <v>5</v>
      </c>
      <c r="L205" s="157">
        <v>0</v>
      </c>
      <c r="M205" s="184">
        <v>300</v>
      </c>
      <c r="N205" s="184">
        <v>111.09</v>
      </c>
      <c r="O205" s="232">
        <v>6.4090400000000001</v>
      </c>
      <c r="P205" s="184">
        <v>111.09</v>
      </c>
      <c r="Q205" s="184">
        <v>9</v>
      </c>
      <c r="R205" s="184">
        <v>9</v>
      </c>
      <c r="S205" s="184">
        <v>301</v>
      </c>
      <c r="T205" s="205">
        <v>17</v>
      </c>
      <c r="U205" s="31" t="str">
        <f>IF(R205&gt;Data!$M$15,"World Record","-")</f>
        <v>-</v>
      </c>
      <c r="V205" s="31" t="str">
        <f>IF(R205&gt;=Data!$P$14,"GM Norm","-")</f>
        <v>-</v>
      </c>
    </row>
    <row r="206" spans="1:22" ht="16.5" thickBot="1">
      <c r="A206" s="55">
        <v>203</v>
      </c>
      <c r="B206" s="179">
        <v>202</v>
      </c>
      <c r="C206" s="180">
        <v>124</v>
      </c>
      <c r="D206" s="198" t="s">
        <v>501</v>
      </c>
      <c r="E206" s="52">
        <f>VLOOKUP(D206,Data!$B$5:$H$370,5,FALSE)</f>
        <v>0</v>
      </c>
      <c r="F206" s="142">
        <v>4</v>
      </c>
      <c r="G206" s="148">
        <v>5</v>
      </c>
      <c r="H206" s="153">
        <v>0</v>
      </c>
      <c r="I206" s="181">
        <v>300</v>
      </c>
      <c r="J206" s="135">
        <v>1</v>
      </c>
      <c r="K206" s="155">
        <v>5</v>
      </c>
      <c r="L206" s="157">
        <v>0</v>
      </c>
      <c r="M206" s="181">
        <v>300</v>
      </c>
      <c r="N206" s="181">
        <v>111.09</v>
      </c>
      <c r="O206" s="235">
        <v>8.5453799999999998</v>
      </c>
      <c r="P206" s="181">
        <v>111.09</v>
      </c>
      <c r="Q206" s="181">
        <v>2</v>
      </c>
      <c r="R206" s="181">
        <v>9</v>
      </c>
      <c r="S206" s="181">
        <v>284</v>
      </c>
      <c r="T206" s="206">
        <v>9</v>
      </c>
      <c r="U206" s="31" t="str">
        <f>IF(R206&gt;Data!$M$15,"World Record","-")</f>
        <v>-</v>
      </c>
      <c r="V206" s="31" t="str">
        <f>IF(R206&gt;=Data!$P$14,"GM Norm","-")</f>
        <v>-</v>
      </c>
    </row>
    <row r="207" spans="1:22" ht="16.5" thickBot="1">
      <c r="A207" s="55">
        <v>204</v>
      </c>
      <c r="B207" s="182">
        <v>202</v>
      </c>
      <c r="C207" s="183">
        <v>129</v>
      </c>
      <c r="D207" s="197" t="s">
        <v>193</v>
      </c>
      <c r="E207" s="52">
        <f>VLOOKUP(D207,Data!$B$5:$H$370,5,FALSE)</f>
        <v>0</v>
      </c>
      <c r="F207" s="142">
        <v>4</v>
      </c>
      <c r="G207" s="148">
        <v>5</v>
      </c>
      <c r="H207" s="153">
        <v>0</v>
      </c>
      <c r="I207" s="184">
        <v>300</v>
      </c>
      <c r="J207" s="135">
        <v>2</v>
      </c>
      <c r="K207" s="155">
        <v>5</v>
      </c>
      <c r="L207" s="157">
        <v>0</v>
      </c>
      <c r="M207" s="184">
        <v>300</v>
      </c>
      <c r="N207" s="184">
        <v>111.09</v>
      </c>
      <c r="O207" s="232">
        <v>8.5453799999999998</v>
      </c>
      <c r="P207" s="184">
        <v>111.09</v>
      </c>
      <c r="Q207" s="184">
        <v>4</v>
      </c>
      <c r="R207" s="184">
        <v>9</v>
      </c>
      <c r="S207" s="184">
        <v>275</v>
      </c>
      <c r="T207" s="205">
        <v>49</v>
      </c>
      <c r="U207" s="31" t="str">
        <f>IF(R207&gt;Data!$M$15,"World Record","-")</f>
        <v>-</v>
      </c>
      <c r="V207" s="31" t="str">
        <f>IF(R207&gt;=Data!$P$14,"GM Norm","-")</f>
        <v>-</v>
      </c>
    </row>
    <row r="208" spans="1:22" ht="16.5" thickBot="1">
      <c r="A208" s="55">
        <v>205</v>
      </c>
      <c r="B208" s="179">
        <v>202</v>
      </c>
      <c r="C208" s="180">
        <v>150</v>
      </c>
      <c r="D208" s="198" t="s">
        <v>478</v>
      </c>
      <c r="E208" s="52">
        <f>VLOOKUP(D208,Data!$B$5:$H$370,5,FALSE)</f>
        <v>0</v>
      </c>
      <c r="F208" s="142">
        <v>4</v>
      </c>
      <c r="G208" s="148">
        <v>5</v>
      </c>
      <c r="H208" s="153">
        <v>0</v>
      </c>
      <c r="I208" s="181">
        <v>300</v>
      </c>
      <c r="J208" s="135">
        <v>0</v>
      </c>
      <c r="K208" s="155">
        <v>5</v>
      </c>
      <c r="L208" s="157">
        <v>0</v>
      </c>
      <c r="M208" s="181">
        <v>300</v>
      </c>
      <c r="N208" s="181">
        <v>111.09</v>
      </c>
      <c r="O208" s="235">
        <v>8.5453799999999998</v>
      </c>
      <c r="P208" s="181">
        <v>111.09</v>
      </c>
      <c r="Q208" s="181">
        <v>0</v>
      </c>
      <c r="R208" s="181">
        <v>9</v>
      </c>
      <c r="S208" s="181">
        <v>226</v>
      </c>
      <c r="T208" s="206">
        <v>19</v>
      </c>
      <c r="U208" s="31" t="str">
        <f>IF(R208&gt;Data!$M$15,"World Record","-")</f>
        <v>-</v>
      </c>
      <c r="V208" s="31" t="str">
        <f>IF(R208&gt;=Data!$P$14,"GM Norm","-")</f>
        <v>-</v>
      </c>
    </row>
    <row r="209" spans="1:22" ht="16.5" thickBot="1">
      <c r="A209" s="55">
        <v>206</v>
      </c>
      <c r="B209" s="182">
        <v>202</v>
      </c>
      <c r="C209" s="183">
        <v>159</v>
      </c>
      <c r="D209" s="197" t="s">
        <v>174</v>
      </c>
      <c r="E209" s="52">
        <f>VLOOKUP(D209,Data!$B$5:$H$370,5,FALSE)</f>
        <v>0</v>
      </c>
      <c r="F209" s="142">
        <v>2</v>
      </c>
      <c r="G209" s="148">
        <v>5</v>
      </c>
      <c r="H209" s="153">
        <v>0</v>
      </c>
      <c r="I209" s="184">
        <v>300</v>
      </c>
      <c r="J209" s="135">
        <v>4</v>
      </c>
      <c r="K209" s="155">
        <v>5</v>
      </c>
      <c r="L209" s="157">
        <v>0</v>
      </c>
      <c r="M209" s="184">
        <v>300</v>
      </c>
      <c r="N209" s="184">
        <v>111.09</v>
      </c>
      <c r="O209" s="232">
        <v>4.2726899999999999</v>
      </c>
      <c r="P209" s="184">
        <v>111.09</v>
      </c>
      <c r="Q209" s="184">
        <v>9</v>
      </c>
      <c r="R209" s="184">
        <v>9</v>
      </c>
      <c r="S209" s="184">
        <v>207</v>
      </c>
      <c r="T209" s="205">
        <v>10</v>
      </c>
      <c r="U209" s="31" t="str">
        <f>IF(R209&gt;Data!$M$15,"World Record","-")</f>
        <v>-</v>
      </c>
      <c r="V209" s="31" t="str">
        <f>IF(R209&gt;=Data!$P$14,"GM Norm","-")</f>
        <v>-</v>
      </c>
    </row>
    <row r="210" spans="1:22" ht="16.5" thickBot="1">
      <c r="A210" s="55">
        <v>207</v>
      </c>
      <c r="B210" s="179">
        <v>202</v>
      </c>
      <c r="C210" s="180">
        <v>165</v>
      </c>
      <c r="D210" s="198" t="s">
        <v>369</v>
      </c>
      <c r="E210" s="52">
        <f>VLOOKUP(D210,Data!$B$5:$H$370,5,FALSE)</f>
        <v>0</v>
      </c>
      <c r="F210" s="142">
        <v>3</v>
      </c>
      <c r="G210" s="148">
        <v>5</v>
      </c>
      <c r="H210" s="153">
        <v>0</v>
      </c>
      <c r="I210" s="181">
        <v>300</v>
      </c>
      <c r="J210" s="135">
        <v>4</v>
      </c>
      <c r="K210" s="155">
        <v>5</v>
      </c>
      <c r="L210" s="157">
        <v>0</v>
      </c>
      <c r="M210" s="181">
        <v>300</v>
      </c>
      <c r="N210" s="181">
        <v>111.09</v>
      </c>
      <c r="O210" s="235">
        <v>6.4090400000000001</v>
      </c>
      <c r="P210" s="181">
        <v>111.09</v>
      </c>
      <c r="Q210" s="181">
        <v>9</v>
      </c>
      <c r="R210" s="181">
        <v>9</v>
      </c>
      <c r="S210" s="181">
        <v>197</v>
      </c>
      <c r="T210" s="206">
        <v>1</v>
      </c>
      <c r="U210" s="31" t="str">
        <f>IF(R210&gt;Data!$M$15,"World Record","-")</f>
        <v>-</v>
      </c>
      <c r="V210" s="31" t="str">
        <f>IF(R210&gt;=Data!$P$14,"GM Norm","-")</f>
        <v>-</v>
      </c>
    </row>
    <row r="211" spans="1:22" ht="16.5" thickBot="1">
      <c r="A211" s="55">
        <v>208</v>
      </c>
      <c r="B211" s="182">
        <v>202</v>
      </c>
      <c r="C211" s="183">
        <v>166</v>
      </c>
      <c r="D211" s="197" t="s">
        <v>171</v>
      </c>
      <c r="E211" s="52">
        <f>VLOOKUP(D211,Data!$B$5:$H$370,5,FALSE)</f>
        <v>0</v>
      </c>
      <c r="F211" s="142">
        <v>4</v>
      </c>
      <c r="G211" s="148">
        <v>5</v>
      </c>
      <c r="H211" s="153">
        <v>0</v>
      </c>
      <c r="I211" s="184">
        <v>300</v>
      </c>
      <c r="J211" s="135">
        <v>0</v>
      </c>
      <c r="K211" s="155">
        <v>5</v>
      </c>
      <c r="L211" s="157">
        <v>0</v>
      </c>
      <c r="M211" s="184">
        <v>300</v>
      </c>
      <c r="N211" s="184">
        <v>111.09</v>
      </c>
      <c r="O211" s="232">
        <v>8.5453799999999998</v>
      </c>
      <c r="P211" s="184">
        <v>111.09</v>
      </c>
      <c r="Q211" s="184">
        <v>0</v>
      </c>
      <c r="R211" s="184">
        <v>9</v>
      </c>
      <c r="S211" s="184">
        <v>196</v>
      </c>
      <c r="T211" s="205">
        <v>2</v>
      </c>
      <c r="U211" s="31" t="str">
        <f>IF(R211&gt;Data!$M$15,"World Record","-")</f>
        <v>-</v>
      </c>
      <c r="V211" s="31" t="str">
        <f>IF(R211&gt;=Data!$P$14,"GM Norm","-")</f>
        <v>-</v>
      </c>
    </row>
    <row r="212" spans="1:22" ht="16.5" thickBot="1">
      <c r="A212" s="55">
        <v>209</v>
      </c>
      <c r="B212" s="179">
        <v>202</v>
      </c>
      <c r="C212" s="180">
        <v>170</v>
      </c>
      <c r="D212" s="198" t="s">
        <v>332</v>
      </c>
      <c r="E212" s="52">
        <f>VLOOKUP(D212,Data!$B$5:$H$370,5,FALSE)</f>
        <v>0</v>
      </c>
      <c r="F212" s="142">
        <v>4</v>
      </c>
      <c r="G212" s="148">
        <v>5</v>
      </c>
      <c r="H212" s="153">
        <v>0</v>
      </c>
      <c r="I212" s="181">
        <v>300</v>
      </c>
      <c r="J212" s="135">
        <v>0</v>
      </c>
      <c r="K212" s="155">
        <v>5</v>
      </c>
      <c r="L212" s="157">
        <v>0</v>
      </c>
      <c r="M212" s="181">
        <v>300</v>
      </c>
      <c r="N212" s="181">
        <v>111.09</v>
      </c>
      <c r="O212" s="235">
        <v>8.5453799999999998</v>
      </c>
      <c r="P212" s="181">
        <v>111.09</v>
      </c>
      <c r="Q212" s="181">
        <v>0</v>
      </c>
      <c r="R212" s="181">
        <v>9</v>
      </c>
      <c r="S212" s="181">
        <v>194</v>
      </c>
      <c r="T212" s="206">
        <v>2</v>
      </c>
      <c r="U212" s="31" t="str">
        <f>IF(R212&gt;Data!$M$15,"World Record","-")</f>
        <v>-</v>
      </c>
      <c r="V212" s="31" t="str">
        <f>IF(R212&gt;=Data!$P$14,"GM Norm","-")</f>
        <v>-</v>
      </c>
    </row>
    <row r="213" spans="1:22" ht="16.5" thickBot="1">
      <c r="A213" s="55">
        <v>210</v>
      </c>
      <c r="B213" s="182">
        <v>202</v>
      </c>
      <c r="C213" s="183">
        <v>172</v>
      </c>
      <c r="D213" s="197" t="s">
        <v>463</v>
      </c>
      <c r="E213" s="52">
        <f>VLOOKUP(D213,Data!$B$5:$H$370,5,FALSE)</f>
        <v>0</v>
      </c>
      <c r="F213" s="142">
        <v>4</v>
      </c>
      <c r="G213" s="148">
        <v>5</v>
      </c>
      <c r="H213" s="153">
        <v>0</v>
      </c>
      <c r="I213" s="184">
        <v>300</v>
      </c>
      <c r="J213" s="135">
        <v>0</v>
      </c>
      <c r="K213" s="155">
        <v>5</v>
      </c>
      <c r="L213" s="157">
        <v>0</v>
      </c>
      <c r="M213" s="184">
        <v>300</v>
      </c>
      <c r="N213" s="184">
        <v>111.09</v>
      </c>
      <c r="O213" s="232">
        <v>8.5453799999999998</v>
      </c>
      <c r="P213" s="184">
        <v>111.09</v>
      </c>
      <c r="Q213" s="184">
        <v>0</v>
      </c>
      <c r="R213" s="184">
        <v>9</v>
      </c>
      <c r="S213" s="184">
        <v>192</v>
      </c>
      <c r="T213" s="205">
        <v>0</v>
      </c>
      <c r="U213" s="31" t="str">
        <f>IF(R213&gt;Data!$M$15,"World Record","-")</f>
        <v>-</v>
      </c>
      <c r="V213" s="31" t="str">
        <f>IF(R213&gt;=Data!$P$14,"GM Norm","-")</f>
        <v>-</v>
      </c>
    </row>
    <row r="214" spans="1:22" ht="16.5" thickBot="1">
      <c r="A214" s="55">
        <v>211</v>
      </c>
      <c r="B214" s="179">
        <v>202</v>
      </c>
      <c r="C214" s="180">
        <v>172</v>
      </c>
      <c r="D214" s="198" t="s">
        <v>217</v>
      </c>
      <c r="E214" s="52">
        <f>VLOOKUP(D214,Data!$B$5:$H$370,5,FALSE)</f>
        <v>0</v>
      </c>
      <c r="F214" s="142">
        <v>4</v>
      </c>
      <c r="G214" s="148">
        <v>5</v>
      </c>
      <c r="H214" s="153">
        <v>0</v>
      </c>
      <c r="I214" s="181">
        <v>300</v>
      </c>
      <c r="J214" s="135">
        <v>4</v>
      </c>
      <c r="K214" s="155">
        <v>5</v>
      </c>
      <c r="L214" s="157">
        <v>0</v>
      </c>
      <c r="M214" s="181">
        <v>300</v>
      </c>
      <c r="N214" s="181">
        <v>111.09</v>
      </c>
      <c r="O214" s="235">
        <v>8.5453799999999998</v>
      </c>
      <c r="P214" s="181">
        <v>111.09</v>
      </c>
      <c r="Q214" s="181">
        <v>9</v>
      </c>
      <c r="R214" s="181">
        <v>9</v>
      </c>
      <c r="S214" s="181">
        <v>192</v>
      </c>
      <c r="T214" s="206">
        <v>24</v>
      </c>
      <c r="U214" s="31" t="str">
        <f>IF(R214&gt;Data!$M$15,"World Record","-")</f>
        <v>-</v>
      </c>
      <c r="V214" s="31" t="str">
        <f>IF(R214&gt;=Data!$P$14,"GM Norm","-")</f>
        <v>-</v>
      </c>
    </row>
    <row r="215" spans="1:22" ht="16.5" thickBot="1">
      <c r="A215" s="55">
        <v>212</v>
      </c>
      <c r="B215" s="182">
        <v>202</v>
      </c>
      <c r="C215" s="183">
        <v>186</v>
      </c>
      <c r="D215" s="197" t="s">
        <v>503</v>
      </c>
      <c r="E215" s="52">
        <f>VLOOKUP(D215,Data!$B$5:$H$370,5,FALSE)</f>
        <v>0</v>
      </c>
      <c r="F215" s="142">
        <v>4</v>
      </c>
      <c r="G215" s="148">
        <v>5</v>
      </c>
      <c r="H215" s="151">
        <v>0</v>
      </c>
      <c r="I215" s="184">
        <v>300</v>
      </c>
      <c r="J215" s="134">
        <v>0</v>
      </c>
      <c r="K215" s="154">
        <v>5</v>
      </c>
      <c r="L215" s="156">
        <v>0</v>
      </c>
      <c r="M215" s="184">
        <v>300</v>
      </c>
      <c r="N215" s="184">
        <v>111.09</v>
      </c>
      <c r="O215" s="232">
        <v>8.5453799999999998</v>
      </c>
      <c r="P215" s="184">
        <v>111.09</v>
      </c>
      <c r="Q215" s="184">
        <v>0</v>
      </c>
      <c r="R215" s="184">
        <v>9</v>
      </c>
      <c r="S215" s="184">
        <v>168</v>
      </c>
      <c r="T215" s="205">
        <v>24</v>
      </c>
      <c r="U215" s="31" t="str">
        <f>IF(R215&gt;Data!$M$15,"World Record","-")</f>
        <v>-</v>
      </c>
      <c r="V215" s="31" t="str">
        <f>IF(R215&gt;=Data!$P$14,"GM Norm","-")</f>
        <v>-</v>
      </c>
    </row>
    <row r="216" spans="1:22" ht="16.5" thickBot="1">
      <c r="A216" s="55">
        <v>213</v>
      </c>
      <c r="B216" s="179">
        <v>202</v>
      </c>
      <c r="C216" s="180">
        <v>207</v>
      </c>
      <c r="D216" s="198" t="s">
        <v>201</v>
      </c>
      <c r="E216" s="52">
        <f>VLOOKUP(D216,Data!$B$5:$H$370,5,FALSE)</f>
        <v>0</v>
      </c>
      <c r="F216" s="142">
        <v>4</v>
      </c>
      <c r="G216" s="148">
        <v>5</v>
      </c>
      <c r="H216" s="153">
        <v>0</v>
      </c>
      <c r="I216" s="181">
        <v>300</v>
      </c>
      <c r="J216" s="135">
        <v>0</v>
      </c>
      <c r="K216" s="155">
        <v>5</v>
      </c>
      <c r="L216" s="157">
        <v>0</v>
      </c>
      <c r="M216" s="181">
        <v>300</v>
      </c>
      <c r="N216" s="181">
        <v>111.09</v>
      </c>
      <c r="O216" s="235">
        <v>8.5453799999999998</v>
      </c>
      <c r="P216" s="181">
        <v>111.09</v>
      </c>
      <c r="Q216" s="181">
        <v>0</v>
      </c>
      <c r="R216" s="181">
        <v>9</v>
      </c>
      <c r="S216" s="181">
        <v>144</v>
      </c>
      <c r="T216" s="206">
        <v>30</v>
      </c>
      <c r="U216" s="31" t="str">
        <f>IF(R216&gt;Data!$M$15,"World Record","-")</f>
        <v>-</v>
      </c>
      <c r="V216" s="31" t="str">
        <f>IF(R216&gt;=Data!$P$14,"GM Norm","-")</f>
        <v>-</v>
      </c>
    </row>
    <row r="217" spans="1:22" ht="16.5" thickBot="1">
      <c r="A217" s="55">
        <v>214</v>
      </c>
      <c r="B217" s="182">
        <v>202</v>
      </c>
      <c r="C217" s="183">
        <v>231</v>
      </c>
      <c r="D217" s="197" t="s">
        <v>381</v>
      </c>
      <c r="E217" s="52">
        <f>VLOOKUP(D217,Data!$B$5:$H$370,5,FALSE)</f>
        <v>0</v>
      </c>
      <c r="F217" s="142">
        <v>1</v>
      </c>
      <c r="G217" s="148">
        <v>5</v>
      </c>
      <c r="H217" s="151">
        <v>0</v>
      </c>
      <c r="I217" s="184">
        <v>300</v>
      </c>
      <c r="J217" s="134">
        <v>4</v>
      </c>
      <c r="K217" s="154">
        <v>5</v>
      </c>
      <c r="L217" s="156">
        <v>0</v>
      </c>
      <c r="M217" s="184">
        <v>300</v>
      </c>
      <c r="N217" s="184">
        <v>111.09</v>
      </c>
      <c r="O217" s="232">
        <v>2.1363500000000002</v>
      </c>
      <c r="P217" s="184">
        <v>111.09</v>
      </c>
      <c r="Q217" s="184">
        <v>9</v>
      </c>
      <c r="R217" s="184">
        <v>9</v>
      </c>
      <c r="S217" s="184">
        <v>114</v>
      </c>
      <c r="T217" s="205">
        <v>7</v>
      </c>
      <c r="U217" s="31" t="str">
        <f>IF(R217&gt;Data!$M$15,"World Record","-")</f>
        <v>-</v>
      </c>
      <c r="V217" s="31" t="str">
        <f>IF(R217&gt;=Data!$P$14,"GM Norm","-")</f>
        <v>-</v>
      </c>
    </row>
    <row r="218" spans="1:22" ht="16.5" thickBot="1">
      <c r="A218" s="55">
        <v>215</v>
      </c>
      <c r="B218" s="179">
        <v>202</v>
      </c>
      <c r="C218" s="180">
        <v>238</v>
      </c>
      <c r="D218" s="198" t="s">
        <v>443</v>
      </c>
      <c r="E218" s="52">
        <f>VLOOKUP(D218,Data!$B$5:$H$370,5,FALSE)</f>
        <v>0</v>
      </c>
      <c r="F218" s="142">
        <v>4</v>
      </c>
      <c r="G218" s="148">
        <v>5</v>
      </c>
      <c r="H218" s="153">
        <v>0</v>
      </c>
      <c r="I218" s="181">
        <v>300</v>
      </c>
      <c r="J218" s="135">
        <v>0</v>
      </c>
      <c r="K218" s="155">
        <v>5</v>
      </c>
      <c r="L218" s="157">
        <v>0</v>
      </c>
      <c r="M218" s="181">
        <v>300</v>
      </c>
      <c r="N218" s="181">
        <v>111.09</v>
      </c>
      <c r="O218" s="235">
        <v>8.5453799999999998</v>
      </c>
      <c r="P218" s="181">
        <v>111.09</v>
      </c>
      <c r="Q218" s="181">
        <v>0</v>
      </c>
      <c r="R218" s="181">
        <v>9</v>
      </c>
      <c r="S218" s="181">
        <v>107</v>
      </c>
      <c r="T218" s="206">
        <v>30</v>
      </c>
      <c r="U218" s="31" t="str">
        <f>IF(R218&gt;Data!$M$15,"World Record","-")</f>
        <v>-</v>
      </c>
      <c r="V218" s="31" t="str">
        <f>IF(R218&gt;=Data!$P$14,"GM Norm","-")</f>
        <v>-</v>
      </c>
    </row>
    <row r="219" spans="1:22" ht="16.5" thickBot="1">
      <c r="A219" s="55">
        <v>216</v>
      </c>
      <c r="B219" s="182">
        <v>202</v>
      </c>
      <c r="C219" s="183">
        <v>258</v>
      </c>
      <c r="D219" s="197" t="s">
        <v>216</v>
      </c>
      <c r="E219" s="52">
        <f>VLOOKUP(D219,Data!$B$5:$H$370,5,FALSE)</f>
        <v>0</v>
      </c>
      <c r="F219" s="142">
        <v>4</v>
      </c>
      <c r="G219" s="148">
        <v>5</v>
      </c>
      <c r="H219" s="153">
        <v>0</v>
      </c>
      <c r="I219" s="184">
        <v>300</v>
      </c>
      <c r="J219" s="135">
        <v>0</v>
      </c>
      <c r="K219" s="155">
        <v>5</v>
      </c>
      <c r="L219" s="157">
        <v>0</v>
      </c>
      <c r="M219" s="184">
        <v>300</v>
      </c>
      <c r="N219" s="184">
        <v>111.09</v>
      </c>
      <c r="O219" s="232">
        <v>8.5453799999999998</v>
      </c>
      <c r="P219" s="184">
        <v>111.09</v>
      </c>
      <c r="Q219" s="184">
        <v>0</v>
      </c>
      <c r="R219" s="184">
        <v>9</v>
      </c>
      <c r="S219" s="184">
        <v>77</v>
      </c>
      <c r="T219" s="205">
        <v>1</v>
      </c>
      <c r="U219" s="31" t="str">
        <f>IF(R219&gt;Data!$M$15,"World Record","-")</f>
        <v>-</v>
      </c>
      <c r="V219" s="31" t="str">
        <f>IF(R219&gt;=Data!$P$14,"GM Norm","-")</f>
        <v>-</v>
      </c>
    </row>
    <row r="220" spans="1:22" ht="16.5" thickBot="1">
      <c r="A220" s="55">
        <v>217</v>
      </c>
      <c r="B220" s="179">
        <v>202</v>
      </c>
      <c r="C220" s="180">
        <v>260</v>
      </c>
      <c r="D220" s="198" t="s">
        <v>215</v>
      </c>
      <c r="E220" s="52">
        <f>VLOOKUP(D220,Data!$B$5:$H$370,5,FALSE)</f>
        <v>0</v>
      </c>
      <c r="F220" s="142">
        <v>4</v>
      </c>
      <c r="G220" s="148">
        <v>5</v>
      </c>
      <c r="H220" s="153">
        <v>0</v>
      </c>
      <c r="I220" s="181">
        <v>300</v>
      </c>
      <c r="J220" s="135">
        <v>2</v>
      </c>
      <c r="K220" s="155">
        <v>5</v>
      </c>
      <c r="L220" s="157">
        <v>0</v>
      </c>
      <c r="M220" s="181">
        <v>300</v>
      </c>
      <c r="N220" s="181">
        <v>111.09</v>
      </c>
      <c r="O220" s="235">
        <v>8.5453799999999998</v>
      </c>
      <c r="P220" s="181">
        <v>111.09</v>
      </c>
      <c r="Q220" s="181">
        <v>4</v>
      </c>
      <c r="R220" s="181">
        <v>9</v>
      </c>
      <c r="S220" s="181">
        <v>76</v>
      </c>
      <c r="T220" s="206">
        <v>0</v>
      </c>
      <c r="U220" s="31" t="str">
        <f>IF(R220&gt;Data!$M$15,"World Record","-")</f>
        <v>-</v>
      </c>
      <c r="V220" s="31" t="str">
        <f>IF(R220&gt;=Data!$P$14,"GM Norm","-")</f>
        <v>-</v>
      </c>
    </row>
    <row r="221" spans="1:22" ht="16.5" thickBot="1">
      <c r="A221" s="55">
        <v>218</v>
      </c>
      <c r="B221" s="182">
        <v>202</v>
      </c>
      <c r="C221" s="183">
        <v>260</v>
      </c>
      <c r="D221" s="197" t="s">
        <v>196</v>
      </c>
      <c r="E221" s="52">
        <f>VLOOKUP(D221,Data!$B$5:$H$370,5,FALSE)</f>
        <v>0</v>
      </c>
      <c r="F221" s="142">
        <v>0</v>
      </c>
      <c r="G221" s="148">
        <v>5</v>
      </c>
      <c r="H221" s="153">
        <v>0</v>
      </c>
      <c r="I221" s="184">
        <v>300</v>
      </c>
      <c r="J221" s="135">
        <v>4</v>
      </c>
      <c r="K221" s="155">
        <v>5</v>
      </c>
      <c r="L221" s="157">
        <v>0</v>
      </c>
      <c r="M221" s="184">
        <v>300</v>
      </c>
      <c r="N221" s="184">
        <v>111.09</v>
      </c>
      <c r="O221" s="232">
        <v>0</v>
      </c>
      <c r="P221" s="184">
        <v>111.09</v>
      </c>
      <c r="Q221" s="184">
        <v>9</v>
      </c>
      <c r="R221" s="184">
        <v>9</v>
      </c>
      <c r="S221" s="184">
        <v>76</v>
      </c>
      <c r="T221" s="205">
        <v>56</v>
      </c>
      <c r="U221" s="31" t="str">
        <f>IF(R221&gt;Data!$M$15,"World Record","-")</f>
        <v>-</v>
      </c>
      <c r="V221" s="31" t="str">
        <f>IF(R221&gt;=Data!$P$14,"GM Norm","-")</f>
        <v>-</v>
      </c>
    </row>
    <row r="222" spans="1:22" ht="16.5" thickBot="1">
      <c r="A222" s="55">
        <v>219</v>
      </c>
      <c r="B222" s="179">
        <v>202</v>
      </c>
      <c r="C222" s="180">
        <v>298</v>
      </c>
      <c r="D222" s="198" t="s">
        <v>487</v>
      </c>
      <c r="E222" s="52">
        <f>VLOOKUP(D222,Data!$B$5:$H$370,5,FALSE)</f>
        <v>0</v>
      </c>
      <c r="F222" s="142">
        <v>0</v>
      </c>
      <c r="G222" s="148">
        <v>5</v>
      </c>
      <c r="H222" s="153">
        <v>0</v>
      </c>
      <c r="I222" s="181">
        <v>300</v>
      </c>
      <c r="J222" s="135">
        <v>4</v>
      </c>
      <c r="K222" s="155">
        <v>5</v>
      </c>
      <c r="L222" s="157">
        <v>0</v>
      </c>
      <c r="M222" s="181">
        <v>300</v>
      </c>
      <c r="N222" s="181">
        <v>111.09</v>
      </c>
      <c r="O222" s="235">
        <v>0</v>
      </c>
      <c r="P222" s="181">
        <v>111.09</v>
      </c>
      <c r="Q222" s="181">
        <v>9</v>
      </c>
      <c r="R222" s="181">
        <v>9</v>
      </c>
      <c r="S222" s="181">
        <v>20</v>
      </c>
      <c r="T222" s="206">
        <v>-989</v>
      </c>
      <c r="U222" s="31" t="str">
        <f>IF(R222&gt;Data!$M$15,"World Record","-")</f>
        <v>-</v>
      </c>
      <c r="V222" s="31" t="str">
        <f>IF(R222&gt;=Data!$P$14,"GM Norm","-")</f>
        <v>-</v>
      </c>
    </row>
    <row r="223" spans="1:22" ht="16.5" thickBot="1">
      <c r="A223" s="55">
        <v>220</v>
      </c>
      <c r="B223" s="182">
        <v>220</v>
      </c>
      <c r="C223" s="183">
        <v>31</v>
      </c>
      <c r="D223" s="197" t="s">
        <v>509</v>
      </c>
      <c r="E223" s="52">
        <f>VLOOKUP(D223,Data!$B$5:$H$370,5,FALSE)</f>
        <v>0</v>
      </c>
      <c r="F223" s="142">
        <v>3</v>
      </c>
      <c r="G223" s="148">
        <v>5</v>
      </c>
      <c r="H223" s="153">
        <v>0</v>
      </c>
      <c r="I223" s="184">
        <v>300</v>
      </c>
      <c r="J223" s="135">
        <v>3</v>
      </c>
      <c r="K223" s="155">
        <v>5</v>
      </c>
      <c r="L223" s="157">
        <v>0</v>
      </c>
      <c r="M223" s="184">
        <v>300</v>
      </c>
      <c r="N223" s="184">
        <v>111.09</v>
      </c>
      <c r="O223" s="232">
        <v>6.4090400000000001</v>
      </c>
      <c r="P223" s="184">
        <v>111.09</v>
      </c>
      <c r="Q223" s="184">
        <v>6</v>
      </c>
      <c r="R223" s="184">
        <v>6</v>
      </c>
      <c r="S223" s="184">
        <v>1008</v>
      </c>
      <c r="T223" s="205">
        <v>284</v>
      </c>
      <c r="U223" s="31" t="str">
        <f>IF(R223&gt;Data!$M$15,"World Record","-")</f>
        <v>-</v>
      </c>
      <c r="V223" s="31" t="str">
        <f>IF(R223&gt;=Data!$P$14,"GM Norm","-")</f>
        <v>-</v>
      </c>
    </row>
    <row r="224" spans="1:22" ht="16.5" thickBot="1">
      <c r="A224" s="55">
        <v>221</v>
      </c>
      <c r="B224" s="179">
        <v>220</v>
      </c>
      <c r="C224" s="180">
        <v>42</v>
      </c>
      <c r="D224" s="198" t="s">
        <v>479</v>
      </c>
      <c r="E224" s="52">
        <f>VLOOKUP(D224,Data!$B$5:$H$370,5,FALSE)</f>
        <v>0</v>
      </c>
      <c r="F224" s="142">
        <v>3</v>
      </c>
      <c r="G224" s="148">
        <v>5</v>
      </c>
      <c r="H224" s="153">
        <v>0</v>
      </c>
      <c r="I224" s="181">
        <v>300</v>
      </c>
      <c r="J224" s="135">
        <v>0</v>
      </c>
      <c r="K224" s="155">
        <v>5</v>
      </c>
      <c r="L224" s="157">
        <v>0</v>
      </c>
      <c r="M224" s="181">
        <v>300</v>
      </c>
      <c r="N224" s="181">
        <v>111.09</v>
      </c>
      <c r="O224" s="235">
        <v>6.4090400000000001</v>
      </c>
      <c r="P224" s="181">
        <v>111.09</v>
      </c>
      <c r="Q224" s="181">
        <v>0</v>
      </c>
      <c r="R224" s="181">
        <v>6</v>
      </c>
      <c r="S224" s="181">
        <v>724</v>
      </c>
      <c r="T224" s="206">
        <v>301</v>
      </c>
      <c r="U224" s="31" t="str">
        <f>IF(R224&gt;Data!$M$15,"World Record","-")</f>
        <v>-</v>
      </c>
      <c r="V224" s="31" t="str">
        <f>IF(R224&gt;=Data!$P$14,"GM Norm","-")</f>
        <v>-</v>
      </c>
    </row>
    <row r="225" spans="1:22" ht="16.5" thickBot="1">
      <c r="A225" s="55">
        <v>222</v>
      </c>
      <c r="B225" s="182">
        <v>220</v>
      </c>
      <c r="C225" s="183">
        <v>77</v>
      </c>
      <c r="D225" s="197" t="s">
        <v>457</v>
      </c>
      <c r="E225" s="52">
        <f>VLOOKUP(D225,Data!$B$5:$H$370,5,FALSE)</f>
        <v>0</v>
      </c>
      <c r="F225" s="142">
        <v>1</v>
      </c>
      <c r="G225" s="148">
        <v>5</v>
      </c>
      <c r="H225" s="153">
        <v>0</v>
      </c>
      <c r="I225" s="184">
        <v>300</v>
      </c>
      <c r="J225" s="135">
        <v>3</v>
      </c>
      <c r="K225" s="155">
        <v>5</v>
      </c>
      <c r="L225" s="157">
        <v>0</v>
      </c>
      <c r="M225" s="184">
        <v>300</v>
      </c>
      <c r="N225" s="184">
        <v>111.09</v>
      </c>
      <c r="O225" s="232">
        <v>2.1363500000000002</v>
      </c>
      <c r="P225" s="184">
        <v>111.09</v>
      </c>
      <c r="Q225" s="184">
        <v>6</v>
      </c>
      <c r="R225" s="184">
        <v>6</v>
      </c>
      <c r="S225" s="184">
        <v>423</v>
      </c>
      <c r="T225" s="205">
        <v>84</v>
      </c>
      <c r="U225" s="31" t="str">
        <f>IF(R225&gt;Data!$M$15,"World Record","-")</f>
        <v>-</v>
      </c>
      <c r="V225" s="31" t="str">
        <f>IF(R225&gt;=Data!$P$14,"GM Norm","-")</f>
        <v>-</v>
      </c>
    </row>
    <row r="226" spans="1:22" ht="16.5" thickBot="1">
      <c r="A226" s="55">
        <v>223</v>
      </c>
      <c r="B226" s="179">
        <v>220</v>
      </c>
      <c r="C226" s="180">
        <v>100</v>
      </c>
      <c r="D226" s="198" t="s">
        <v>240</v>
      </c>
      <c r="E226" s="52">
        <f>VLOOKUP(D226,Data!$B$5:$H$370,5,FALSE)</f>
        <v>0</v>
      </c>
      <c r="F226" s="142">
        <v>3</v>
      </c>
      <c r="G226" s="148">
        <v>5</v>
      </c>
      <c r="H226" s="153">
        <v>0</v>
      </c>
      <c r="I226" s="181">
        <v>300</v>
      </c>
      <c r="J226" s="135">
        <v>0</v>
      </c>
      <c r="K226" s="155">
        <v>5</v>
      </c>
      <c r="L226" s="157">
        <v>0</v>
      </c>
      <c r="M226" s="181">
        <v>300</v>
      </c>
      <c r="N226" s="181">
        <v>111.09</v>
      </c>
      <c r="O226" s="235">
        <v>6.4090400000000001</v>
      </c>
      <c r="P226" s="181">
        <v>111.09</v>
      </c>
      <c r="Q226" s="181">
        <v>0</v>
      </c>
      <c r="R226" s="181">
        <v>6</v>
      </c>
      <c r="S226" s="181">
        <v>339</v>
      </c>
      <c r="T226" s="206">
        <v>23</v>
      </c>
      <c r="U226" s="31" t="str">
        <f>IF(R226&gt;Data!$M$15,"World Record","-")</f>
        <v>-</v>
      </c>
      <c r="V226" s="31" t="str">
        <f>IF(R226&gt;=Data!$P$14,"GM Norm","-")</f>
        <v>-</v>
      </c>
    </row>
    <row r="227" spans="1:22" ht="16.5" thickBot="1">
      <c r="A227" s="55">
        <v>224</v>
      </c>
      <c r="B227" s="182">
        <v>220</v>
      </c>
      <c r="C227" s="183">
        <v>111</v>
      </c>
      <c r="D227" s="197" t="s">
        <v>318</v>
      </c>
      <c r="E227" s="52">
        <f>VLOOKUP(D227,Data!$B$5:$H$370,5,FALSE)</f>
        <v>0</v>
      </c>
      <c r="F227" s="142">
        <v>3</v>
      </c>
      <c r="G227" s="148">
        <v>5</v>
      </c>
      <c r="H227" s="153">
        <v>0</v>
      </c>
      <c r="I227" s="184">
        <v>300</v>
      </c>
      <c r="J227" s="135">
        <v>3</v>
      </c>
      <c r="K227" s="155">
        <v>5</v>
      </c>
      <c r="L227" s="157">
        <v>0</v>
      </c>
      <c r="M227" s="184">
        <v>300</v>
      </c>
      <c r="N227" s="184">
        <v>111.09</v>
      </c>
      <c r="O227" s="232">
        <v>6.4090400000000001</v>
      </c>
      <c r="P227" s="184">
        <v>111.09</v>
      </c>
      <c r="Q227" s="184">
        <v>6</v>
      </c>
      <c r="R227" s="184">
        <v>6</v>
      </c>
      <c r="S227" s="184">
        <v>316</v>
      </c>
      <c r="T227" s="205">
        <v>45</v>
      </c>
      <c r="U227" s="31" t="str">
        <f>IF(R227&gt;Data!$M$15,"World Record","-")</f>
        <v>-</v>
      </c>
      <c r="V227" s="31" t="str">
        <f>IF(R227&gt;=Data!$P$14,"GM Norm","-")</f>
        <v>-</v>
      </c>
    </row>
    <row r="228" spans="1:22" ht="16.5" thickBot="1">
      <c r="A228" s="55">
        <v>225</v>
      </c>
      <c r="B228" s="179">
        <v>220</v>
      </c>
      <c r="C228" s="180">
        <v>131</v>
      </c>
      <c r="D228" s="198" t="s">
        <v>267</v>
      </c>
      <c r="E228" s="52">
        <f>VLOOKUP(D228,Data!$B$5:$H$370,5,FALSE)</f>
        <v>0</v>
      </c>
      <c r="F228" s="142">
        <v>3</v>
      </c>
      <c r="G228" s="148">
        <v>5</v>
      </c>
      <c r="H228" s="151">
        <v>0</v>
      </c>
      <c r="I228" s="181">
        <v>300</v>
      </c>
      <c r="J228" s="134">
        <v>0</v>
      </c>
      <c r="K228" s="154">
        <v>5</v>
      </c>
      <c r="L228" s="156">
        <v>0</v>
      </c>
      <c r="M228" s="181">
        <v>300</v>
      </c>
      <c r="N228" s="181">
        <v>111.09</v>
      </c>
      <c r="O228" s="235">
        <v>6.4090400000000001</v>
      </c>
      <c r="P228" s="181">
        <v>111.09</v>
      </c>
      <c r="Q228" s="181">
        <v>0</v>
      </c>
      <c r="R228" s="181">
        <v>6</v>
      </c>
      <c r="S228" s="181">
        <v>271</v>
      </c>
      <c r="T228" s="206">
        <v>8</v>
      </c>
      <c r="U228" s="31" t="str">
        <f>IF(R228&gt;Data!$M$15,"World Record","-")</f>
        <v>-</v>
      </c>
      <c r="V228" s="31" t="str">
        <f>IF(R228&gt;=Data!$P$14,"GM Norm","-")</f>
        <v>-</v>
      </c>
    </row>
    <row r="229" spans="1:22" ht="16.5" thickBot="1">
      <c r="A229" s="55">
        <v>226</v>
      </c>
      <c r="B229" s="182">
        <v>220</v>
      </c>
      <c r="C229" s="183">
        <v>134</v>
      </c>
      <c r="D229" s="197" t="s">
        <v>370</v>
      </c>
      <c r="E229" s="52">
        <f>VLOOKUP(D229,Data!$B$5:$H$370,5,FALSE)</f>
        <v>0</v>
      </c>
      <c r="F229" s="142">
        <v>3</v>
      </c>
      <c r="G229" s="148">
        <v>5</v>
      </c>
      <c r="H229" s="151">
        <v>0</v>
      </c>
      <c r="I229" s="184">
        <v>300</v>
      </c>
      <c r="J229" s="134">
        <v>2</v>
      </c>
      <c r="K229" s="154">
        <v>5</v>
      </c>
      <c r="L229" s="156">
        <v>0</v>
      </c>
      <c r="M229" s="184">
        <v>300</v>
      </c>
      <c r="N229" s="184">
        <v>111.09</v>
      </c>
      <c r="O229" s="232">
        <v>6.4090400000000001</v>
      </c>
      <c r="P229" s="184">
        <v>111.09</v>
      </c>
      <c r="Q229" s="184">
        <v>4</v>
      </c>
      <c r="R229" s="184">
        <v>6</v>
      </c>
      <c r="S229" s="184">
        <v>263</v>
      </c>
      <c r="T229" s="205">
        <v>29</v>
      </c>
      <c r="U229" s="31" t="str">
        <f>IF(R229&gt;Data!$M$15,"World Record","-")</f>
        <v>-</v>
      </c>
      <c r="V229" s="31" t="str">
        <f>IF(R229&gt;=Data!$P$14,"GM Norm","-")</f>
        <v>-</v>
      </c>
    </row>
    <row r="230" spans="1:22" ht="16.5" thickBot="1">
      <c r="A230" s="55">
        <v>227</v>
      </c>
      <c r="B230" s="179">
        <v>220</v>
      </c>
      <c r="C230" s="180">
        <v>147</v>
      </c>
      <c r="D230" s="198" t="s">
        <v>337</v>
      </c>
      <c r="E230" s="52">
        <f>VLOOKUP(D230,Data!$B$5:$H$370,5,FALSE)</f>
        <v>0</v>
      </c>
      <c r="F230" s="142">
        <v>3</v>
      </c>
      <c r="G230" s="148">
        <v>5</v>
      </c>
      <c r="H230" s="153">
        <v>0</v>
      </c>
      <c r="I230" s="181">
        <v>300</v>
      </c>
      <c r="J230" s="135">
        <v>0</v>
      </c>
      <c r="K230" s="155">
        <v>5</v>
      </c>
      <c r="L230" s="157">
        <v>0</v>
      </c>
      <c r="M230" s="181">
        <v>300</v>
      </c>
      <c r="N230" s="181">
        <v>111.09</v>
      </c>
      <c r="O230" s="235">
        <v>6.4090400000000001</v>
      </c>
      <c r="P230" s="181">
        <v>111.09</v>
      </c>
      <c r="Q230" s="181">
        <v>0</v>
      </c>
      <c r="R230" s="181">
        <v>6</v>
      </c>
      <c r="S230" s="181">
        <v>234</v>
      </c>
      <c r="T230" s="206">
        <v>46</v>
      </c>
      <c r="U230" s="31" t="str">
        <f>IF(R230&gt;Data!$M$15,"World Record","-")</f>
        <v>-</v>
      </c>
      <c r="V230" s="31" t="str">
        <f>IF(R230&gt;=Data!$P$14,"GM Norm","-")</f>
        <v>-</v>
      </c>
    </row>
    <row r="231" spans="1:22" ht="16.5" thickBot="1">
      <c r="A231" s="55">
        <v>228</v>
      </c>
      <c r="B231" s="182">
        <v>220</v>
      </c>
      <c r="C231" s="183">
        <v>175</v>
      </c>
      <c r="D231" s="197" t="s">
        <v>179</v>
      </c>
      <c r="E231" s="52">
        <f>VLOOKUP(D231,Data!$B$5:$H$370,5,FALSE)</f>
        <v>0</v>
      </c>
      <c r="F231" s="142">
        <v>3</v>
      </c>
      <c r="G231" s="148">
        <v>5</v>
      </c>
      <c r="H231" s="151">
        <v>0</v>
      </c>
      <c r="I231" s="184">
        <v>300</v>
      </c>
      <c r="J231" s="134">
        <v>3</v>
      </c>
      <c r="K231" s="154">
        <v>5</v>
      </c>
      <c r="L231" s="156">
        <v>0</v>
      </c>
      <c r="M231" s="184">
        <v>300</v>
      </c>
      <c r="N231" s="184">
        <v>111.09</v>
      </c>
      <c r="O231" s="232">
        <v>6.4090400000000001</v>
      </c>
      <c r="P231" s="184">
        <v>111.09</v>
      </c>
      <c r="Q231" s="184">
        <v>6</v>
      </c>
      <c r="R231" s="184">
        <v>6</v>
      </c>
      <c r="S231" s="184">
        <v>188</v>
      </c>
      <c r="T231" s="205">
        <v>33</v>
      </c>
      <c r="U231" s="31" t="str">
        <f>IF(R231&gt;Data!$M$15,"World Record","-")</f>
        <v>-</v>
      </c>
      <c r="V231" s="31" t="str">
        <f>IF(R231&gt;=Data!$P$14,"GM Norm","-")</f>
        <v>-</v>
      </c>
    </row>
    <row r="232" spans="1:22" ht="16.5" thickBot="1">
      <c r="A232" s="55">
        <v>229</v>
      </c>
      <c r="B232" s="179">
        <v>220</v>
      </c>
      <c r="C232" s="180">
        <v>195</v>
      </c>
      <c r="D232" s="198" t="s">
        <v>496</v>
      </c>
      <c r="E232" s="52">
        <f>VLOOKUP(D232,Data!$B$5:$H$370,5,FALSE)</f>
        <v>0</v>
      </c>
      <c r="F232" s="142">
        <v>3</v>
      </c>
      <c r="G232" s="148">
        <v>5</v>
      </c>
      <c r="H232" s="153">
        <v>0</v>
      </c>
      <c r="I232" s="181">
        <v>300</v>
      </c>
      <c r="J232" s="135">
        <v>3</v>
      </c>
      <c r="K232" s="155">
        <v>5</v>
      </c>
      <c r="L232" s="157">
        <v>0</v>
      </c>
      <c r="M232" s="181">
        <v>300</v>
      </c>
      <c r="N232" s="181">
        <v>111.09</v>
      </c>
      <c r="O232" s="235">
        <v>6.4090400000000001</v>
      </c>
      <c r="P232" s="181">
        <v>111.09</v>
      </c>
      <c r="Q232" s="181">
        <v>6</v>
      </c>
      <c r="R232" s="181">
        <v>6</v>
      </c>
      <c r="S232" s="181">
        <v>155</v>
      </c>
      <c r="T232" s="206">
        <v>35</v>
      </c>
      <c r="U232" s="31" t="str">
        <f>IF(R232&gt;Data!$M$15,"World Record","-")</f>
        <v>-</v>
      </c>
      <c r="V232" s="31" t="str">
        <f>IF(R232&gt;=Data!$P$14,"GM Norm","-")</f>
        <v>-</v>
      </c>
    </row>
    <row r="233" spans="1:22" ht="16.5" thickBot="1">
      <c r="A233" s="55">
        <v>230</v>
      </c>
      <c r="B233" s="182">
        <v>220</v>
      </c>
      <c r="C233" s="183">
        <v>225</v>
      </c>
      <c r="D233" s="197" t="s">
        <v>306</v>
      </c>
      <c r="E233" s="52">
        <f>VLOOKUP(D233,Data!$B$5:$H$370,5,FALSE)</f>
        <v>0</v>
      </c>
      <c r="F233" s="142">
        <v>2</v>
      </c>
      <c r="G233" s="148">
        <v>5</v>
      </c>
      <c r="H233" s="151">
        <v>0</v>
      </c>
      <c r="I233" s="184">
        <v>300</v>
      </c>
      <c r="J233" s="134">
        <v>3</v>
      </c>
      <c r="K233" s="154">
        <v>5</v>
      </c>
      <c r="L233" s="156">
        <v>0</v>
      </c>
      <c r="M233" s="184">
        <v>300</v>
      </c>
      <c r="N233" s="184">
        <v>111.09</v>
      </c>
      <c r="O233" s="232">
        <v>4.2726899999999999</v>
      </c>
      <c r="P233" s="184">
        <v>111.09</v>
      </c>
      <c r="Q233" s="184">
        <v>6</v>
      </c>
      <c r="R233" s="184">
        <v>6</v>
      </c>
      <c r="S233" s="184">
        <v>120</v>
      </c>
      <c r="T233" s="205">
        <v>7</v>
      </c>
      <c r="U233" s="31" t="str">
        <f>IF(R233&gt;Data!$M$15,"World Record","-")</f>
        <v>-</v>
      </c>
      <c r="V233" s="31" t="str">
        <f>IF(R233&gt;=Data!$P$14,"GM Norm","-")</f>
        <v>-</v>
      </c>
    </row>
    <row r="234" spans="1:22" ht="16.5" thickBot="1">
      <c r="A234" s="55">
        <v>231</v>
      </c>
      <c r="B234" s="179">
        <v>220</v>
      </c>
      <c r="C234" s="180">
        <v>232</v>
      </c>
      <c r="D234" s="198" t="s">
        <v>287</v>
      </c>
      <c r="E234" s="52">
        <f>VLOOKUP(D234,Data!$B$5:$H$370,5,FALSE)</f>
        <v>0</v>
      </c>
      <c r="F234" s="142">
        <v>3</v>
      </c>
      <c r="G234" s="148">
        <v>5</v>
      </c>
      <c r="H234" s="153">
        <v>0</v>
      </c>
      <c r="I234" s="181">
        <v>300</v>
      </c>
      <c r="J234" s="135">
        <v>0</v>
      </c>
      <c r="K234" s="155">
        <v>5</v>
      </c>
      <c r="L234" s="157">
        <v>0</v>
      </c>
      <c r="M234" s="181">
        <v>300</v>
      </c>
      <c r="N234" s="181">
        <v>111.09</v>
      </c>
      <c r="O234" s="235">
        <v>6.4090400000000001</v>
      </c>
      <c r="P234" s="181">
        <v>111.09</v>
      </c>
      <c r="Q234" s="181">
        <v>0</v>
      </c>
      <c r="R234" s="181">
        <v>6</v>
      </c>
      <c r="S234" s="181">
        <v>113</v>
      </c>
      <c r="T234" s="206">
        <v>3</v>
      </c>
      <c r="U234" s="31" t="str">
        <f>IF(R234&gt;Data!$M$15,"World Record","-")</f>
        <v>-</v>
      </c>
      <c r="V234" s="31" t="str">
        <f>IF(R234&gt;=Data!$P$14,"GM Norm","-")</f>
        <v>-</v>
      </c>
    </row>
    <row r="235" spans="1:22" ht="16.5" thickBot="1">
      <c r="A235" s="55">
        <v>232</v>
      </c>
      <c r="B235" s="182">
        <v>220</v>
      </c>
      <c r="C235" s="183">
        <v>234</v>
      </c>
      <c r="D235" s="197" t="s">
        <v>237</v>
      </c>
      <c r="E235" s="52">
        <f>VLOOKUP(D235,Data!$B$5:$H$370,5,FALSE)</f>
        <v>0</v>
      </c>
      <c r="F235" s="142">
        <v>3</v>
      </c>
      <c r="G235" s="148">
        <v>5</v>
      </c>
      <c r="H235" s="153">
        <v>0</v>
      </c>
      <c r="I235" s="184">
        <v>300</v>
      </c>
      <c r="J235" s="135">
        <v>3</v>
      </c>
      <c r="K235" s="155">
        <v>5</v>
      </c>
      <c r="L235" s="157">
        <v>0</v>
      </c>
      <c r="M235" s="184">
        <v>300</v>
      </c>
      <c r="N235" s="184">
        <v>111.09</v>
      </c>
      <c r="O235" s="232">
        <v>6.4090400000000001</v>
      </c>
      <c r="P235" s="184">
        <v>111.09</v>
      </c>
      <c r="Q235" s="184">
        <v>6</v>
      </c>
      <c r="R235" s="184">
        <v>6</v>
      </c>
      <c r="S235" s="184">
        <v>110</v>
      </c>
      <c r="T235" s="205">
        <v>83</v>
      </c>
      <c r="U235" s="31" t="str">
        <f>IF(R235&gt;Data!$M$15,"World Record","-")</f>
        <v>-</v>
      </c>
      <c r="V235" s="31" t="str">
        <f>IF(R235&gt;=Data!$P$14,"GM Norm","-")</f>
        <v>-</v>
      </c>
    </row>
    <row r="236" spans="1:22" ht="16.5" thickBot="1">
      <c r="A236" s="55">
        <v>233</v>
      </c>
      <c r="B236" s="179">
        <v>220</v>
      </c>
      <c r="C236" s="180">
        <v>293</v>
      </c>
      <c r="D236" s="198" t="s">
        <v>300</v>
      </c>
      <c r="E236" s="52">
        <f>VLOOKUP(D236,Data!$B$5:$H$370,5,FALSE)</f>
        <v>0</v>
      </c>
      <c r="F236" s="142">
        <v>3</v>
      </c>
      <c r="G236" s="148">
        <v>5</v>
      </c>
      <c r="H236" s="153">
        <v>0</v>
      </c>
      <c r="I236" s="181">
        <v>300</v>
      </c>
      <c r="J236" s="135">
        <v>0</v>
      </c>
      <c r="K236" s="155">
        <v>5</v>
      </c>
      <c r="L236" s="157">
        <v>0</v>
      </c>
      <c r="M236" s="181">
        <v>300</v>
      </c>
      <c r="N236" s="181">
        <v>111.09</v>
      </c>
      <c r="O236" s="235">
        <v>6.4090400000000001</v>
      </c>
      <c r="P236" s="181">
        <v>111.09</v>
      </c>
      <c r="Q236" s="181">
        <v>0</v>
      </c>
      <c r="R236" s="181">
        <v>6</v>
      </c>
      <c r="S236" s="181">
        <v>27</v>
      </c>
      <c r="T236" s="206">
        <v>-513</v>
      </c>
      <c r="U236" s="31" t="str">
        <f>IF(R236&gt;Data!$M$15,"World Record","-")</f>
        <v>-</v>
      </c>
      <c r="V236" s="31" t="str">
        <f>IF(R236&gt;=Data!$P$14,"GM Norm","-")</f>
        <v>-</v>
      </c>
    </row>
    <row r="237" spans="1:22" ht="16.5" thickBot="1">
      <c r="A237" s="55">
        <v>234</v>
      </c>
      <c r="B237" s="182">
        <v>234</v>
      </c>
      <c r="C237" s="183">
        <v>59</v>
      </c>
      <c r="D237" s="197" t="s">
        <v>331</v>
      </c>
      <c r="E237" s="52">
        <f>VLOOKUP(D237,Data!$B$5:$H$370,5,FALSE)</f>
        <v>0</v>
      </c>
      <c r="F237" s="142">
        <v>2</v>
      </c>
      <c r="G237" s="148">
        <v>5</v>
      </c>
      <c r="H237" s="153">
        <v>0</v>
      </c>
      <c r="I237" s="184">
        <v>300</v>
      </c>
      <c r="J237" s="135">
        <v>0</v>
      </c>
      <c r="K237" s="155">
        <v>5</v>
      </c>
      <c r="L237" s="157">
        <v>0</v>
      </c>
      <c r="M237" s="184">
        <v>300</v>
      </c>
      <c r="N237" s="184">
        <v>111.09</v>
      </c>
      <c r="O237" s="232">
        <v>4.2726899999999999</v>
      </c>
      <c r="P237" s="184">
        <v>111.09</v>
      </c>
      <c r="Q237" s="184">
        <v>0</v>
      </c>
      <c r="R237" s="184">
        <v>4</v>
      </c>
      <c r="S237" s="184">
        <v>540</v>
      </c>
      <c r="T237" s="205">
        <v>120</v>
      </c>
      <c r="U237" s="31" t="str">
        <f>IF(R237&gt;Data!$M$15,"World Record","-")</f>
        <v>-</v>
      </c>
      <c r="V237" s="31" t="str">
        <f>IF(R237&gt;=Data!$P$14,"GM Norm","-")</f>
        <v>-</v>
      </c>
    </row>
    <row r="238" spans="1:22" ht="16.5" thickBot="1">
      <c r="A238" s="55">
        <v>235</v>
      </c>
      <c r="B238" s="179">
        <v>234</v>
      </c>
      <c r="C238" s="180">
        <v>79</v>
      </c>
      <c r="D238" s="198" t="s">
        <v>245</v>
      </c>
      <c r="E238" s="52">
        <f>VLOOKUP(D238,Data!$B$5:$H$370,5,FALSE)</f>
        <v>0</v>
      </c>
      <c r="F238" s="142">
        <v>2</v>
      </c>
      <c r="G238" s="148">
        <v>5</v>
      </c>
      <c r="H238" s="153">
        <v>0</v>
      </c>
      <c r="I238" s="181">
        <v>300</v>
      </c>
      <c r="J238" s="135">
        <v>1</v>
      </c>
      <c r="K238" s="155">
        <v>5</v>
      </c>
      <c r="L238" s="157">
        <v>0</v>
      </c>
      <c r="M238" s="181">
        <v>300</v>
      </c>
      <c r="N238" s="181">
        <v>111.09</v>
      </c>
      <c r="O238" s="235">
        <v>4.2726899999999999</v>
      </c>
      <c r="P238" s="181">
        <v>111.09</v>
      </c>
      <c r="Q238" s="181">
        <v>2</v>
      </c>
      <c r="R238" s="181">
        <v>4</v>
      </c>
      <c r="S238" s="181">
        <v>420</v>
      </c>
      <c r="T238" s="206">
        <v>75</v>
      </c>
      <c r="U238" s="31" t="str">
        <f>IF(R238&gt;Data!$M$15,"World Record","-")</f>
        <v>-</v>
      </c>
      <c r="V238" s="31" t="str">
        <f>IF(R238&gt;=Data!$P$14,"GM Norm","-")</f>
        <v>-</v>
      </c>
    </row>
    <row r="239" spans="1:22" ht="16.5" thickBot="1">
      <c r="A239" s="55">
        <v>236</v>
      </c>
      <c r="B239" s="182">
        <v>234</v>
      </c>
      <c r="C239" s="183">
        <v>98</v>
      </c>
      <c r="D239" s="197" t="s">
        <v>505</v>
      </c>
      <c r="E239" s="52">
        <f>VLOOKUP(D239,Data!$B$5:$H$370,5,FALSE)</f>
        <v>0</v>
      </c>
      <c r="F239" s="142">
        <v>2</v>
      </c>
      <c r="G239" s="148">
        <v>5</v>
      </c>
      <c r="H239" s="151">
        <v>0</v>
      </c>
      <c r="I239" s="184">
        <v>300</v>
      </c>
      <c r="J239" s="134">
        <v>0</v>
      </c>
      <c r="K239" s="154">
        <v>5</v>
      </c>
      <c r="L239" s="156">
        <v>0</v>
      </c>
      <c r="M239" s="184">
        <v>300</v>
      </c>
      <c r="N239" s="184">
        <v>111.09</v>
      </c>
      <c r="O239" s="232">
        <v>4.2726899999999999</v>
      </c>
      <c r="P239" s="184">
        <v>111.09</v>
      </c>
      <c r="Q239" s="184">
        <v>0</v>
      </c>
      <c r="R239" s="184">
        <v>4</v>
      </c>
      <c r="S239" s="184">
        <v>345</v>
      </c>
      <c r="T239" s="205">
        <v>24</v>
      </c>
      <c r="U239" s="31" t="str">
        <f>IF(R239&gt;Data!$M$15,"World Record","-")</f>
        <v>-</v>
      </c>
      <c r="V239" s="31" t="str">
        <f>IF(R239&gt;=Data!$P$14,"GM Norm","-")</f>
        <v>-</v>
      </c>
    </row>
    <row r="240" spans="1:22" ht="16.5" thickBot="1">
      <c r="A240" s="55">
        <v>237</v>
      </c>
      <c r="B240" s="179">
        <v>234</v>
      </c>
      <c r="C240" s="180">
        <v>106</v>
      </c>
      <c r="D240" s="198" t="s">
        <v>341</v>
      </c>
      <c r="E240" s="52">
        <f>VLOOKUP(D240,Data!$B$5:$H$370,5,FALSE)</f>
        <v>0</v>
      </c>
      <c r="F240" s="142">
        <v>2</v>
      </c>
      <c r="G240" s="148">
        <v>5</v>
      </c>
      <c r="H240" s="153">
        <v>0</v>
      </c>
      <c r="I240" s="181">
        <v>300</v>
      </c>
      <c r="J240" s="135">
        <v>0</v>
      </c>
      <c r="K240" s="155">
        <v>5</v>
      </c>
      <c r="L240" s="157">
        <v>0</v>
      </c>
      <c r="M240" s="181">
        <v>300</v>
      </c>
      <c r="N240" s="181">
        <v>111.09</v>
      </c>
      <c r="O240" s="235">
        <v>4.2726899999999999</v>
      </c>
      <c r="P240" s="181">
        <v>111.09</v>
      </c>
      <c r="Q240" s="181">
        <v>0</v>
      </c>
      <c r="R240" s="181">
        <v>4</v>
      </c>
      <c r="S240" s="181">
        <v>321</v>
      </c>
      <c r="T240" s="206">
        <v>1</v>
      </c>
      <c r="U240" s="31" t="str">
        <f>IF(R240&gt;Data!$M$15,"World Record","-")</f>
        <v>-</v>
      </c>
      <c r="V240" s="31" t="str">
        <f>IF(R240&gt;=Data!$P$14,"GM Norm","-")</f>
        <v>-</v>
      </c>
    </row>
    <row r="241" spans="1:22" ht="16.5" thickBot="1">
      <c r="A241" s="55">
        <v>238</v>
      </c>
      <c r="B241" s="182">
        <v>234</v>
      </c>
      <c r="C241" s="183">
        <v>107</v>
      </c>
      <c r="D241" s="197" t="s">
        <v>372</v>
      </c>
      <c r="E241" s="52">
        <f>VLOOKUP(D241,Data!$B$5:$H$370,5,FALSE)</f>
        <v>0</v>
      </c>
      <c r="F241" s="142">
        <v>2</v>
      </c>
      <c r="G241" s="148">
        <v>5</v>
      </c>
      <c r="H241" s="153">
        <v>0</v>
      </c>
      <c r="I241" s="184">
        <v>300</v>
      </c>
      <c r="J241" s="135">
        <v>0</v>
      </c>
      <c r="K241" s="155">
        <v>5</v>
      </c>
      <c r="L241" s="157">
        <v>0</v>
      </c>
      <c r="M241" s="184">
        <v>300</v>
      </c>
      <c r="N241" s="184">
        <v>111.09</v>
      </c>
      <c r="O241" s="232">
        <v>4.2726899999999999</v>
      </c>
      <c r="P241" s="184">
        <v>111.09</v>
      </c>
      <c r="Q241" s="184">
        <v>0</v>
      </c>
      <c r="R241" s="184">
        <v>4</v>
      </c>
      <c r="S241" s="184">
        <v>320</v>
      </c>
      <c r="T241" s="205">
        <v>23</v>
      </c>
      <c r="U241" s="31" t="str">
        <f>IF(R241&gt;Data!$M$15,"World Record","-")</f>
        <v>-</v>
      </c>
      <c r="V241" s="31" t="str">
        <f>IF(R241&gt;=Data!$P$14,"GM Norm","-")</f>
        <v>-</v>
      </c>
    </row>
    <row r="242" spans="1:22" ht="16.5" thickBot="1">
      <c r="A242" s="55">
        <v>239</v>
      </c>
      <c r="B242" s="179">
        <v>234</v>
      </c>
      <c r="C242" s="180">
        <v>118</v>
      </c>
      <c r="D242" s="198" t="s">
        <v>465</v>
      </c>
      <c r="E242" s="52">
        <f>VLOOKUP(D242,Data!$B$5:$H$370,5,FALSE)</f>
        <v>0</v>
      </c>
      <c r="F242" s="142">
        <v>2</v>
      </c>
      <c r="G242" s="148">
        <v>5</v>
      </c>
      <c r="H242" s="151">
        <v>0</v>
      </c>
      <c r="I242" s="181">
        <v>300</v>
      </c>
      <c r="J242" s="134">
        <v>0</v>
      </c>
      <c r="K242" s="154">
        <v>5</v>
      </c>
      <c r="L242" s="156">
        <v>0</v>
      </c>
      <c r="M242" s="181">
        <v>300</v>
      </c>
      <c r="N242" s="181">
        <v>111.09</v>
      </c>
      <c r="O242" s="235">
        <v>4.2726899999999999</v>
      </c>
      <c r="P242" s="181">
        <v>111.09</v>
      </c>
      <c r="Q242" s="181">
        <v>0</v>
      </c>
      <c r="R242" s="181">
        <v>4</v>
      </c>
      <c r="S242" s="181">
        <v>297</v>
      </c>
      <c r="T242" s="206">
        <v>2</v>
      </c>
      <c r="U242" s="31" t="str">
        <f>IF(R242&gt;Data!$M$15,"World Record","-")</f>
        <v>-</v>
      </c>
      <c r="V242" s="31" t="str">
        <f>IF(R242&gt;=Data!$P$14,"GM Norm","-")</f>
        <v>-</v>
      </c>
    </row>
    <row r="243" spans="1:22" ht="16.5" thickBot="1">
      <c r="A243" s="55">
        <v>240</v>
      </c>
      <c r="B243" s="182">
        <v>234</v>
      </c>
      <c r="C243" s="183">
        <v>120</v>
      </c>
      <c r="D243" s="197" t="s">
        <v>474</v>
      </c>
      <c r="E243" s="52">
        <f>VLOOKUP(D243,Data!$B$5:$H$370,5,FALSE)</f>
        <v>0</v>
      </c>
      <c r="F243" s="142">
        <v>0</v>
      </c>
      <c r="G243" s="148">
        <v>5</v>
      </c>
      <c r="H243" s="153">
        <v>0</v>
      </c>
      <c r="I243" s="184">
        <v>300</v>
      </c>
      <c r="J243" s="135">
        <v>2</v>
      </c>
      <c r="K243" s="155">
        <v>5</v>
      </c>
      <c r="L243" s="157">
        <v>0</v>
      </c>
      <c r="M243" s="184">
        <v>300</v>
      </c>
      <c r="N243" s="184">
        <v>111.09</v>
      </c>
      <c r="O243" s="232">
        <v>0</v>
      </c>
      <c r="P243" s="184">
        <v>111.09</v>
      </c>
      <c r="Q243" s="184">
        <v>4</v>
      </c>
      <c r="R243" s="184">
        <v>4</v>
      </c>
      <c r="S243" s="184">
        <v>295</v>
      </c>
      <c r="T243" s="205">
        <v>16</v>
      </c>
      <c r="U243" s="31" t="str">
        <f>IF(R243&gt;Data!$M$15,"World Record","-")</f>
        <v>-</v>
      </c>
      <c r="V243" s="31" t="str">
        <f>IF(R243&gt;=Data!$P$14,"GM Norm","-")</f>
        <v>-</v>
      </c>
    </row>
    <row r="244" spans="1:22" ht="16.5" thickBot="1">
      <c r="A244" s="55">
        <v>241</v>
      </c>
      <c r="B244" s="179">
        <v>234</v>
      </c>
      <c r="C244" s="180">
        <v>127</v>
      </c>
      <c r="D244" s="198" t="s">
        <v>263</v>
      </c>
      <c r="E244" s="52">
        <f>VLOOKUP(D244,Data!$B$5:$H$370,5,FALSE)</f>
        <v>0</v>
      </c>
      <c r="F244" s="142">
        <v>1</v>
      </c>
      <c r="G244" s="148">
        <v>5</v>
      </c>
      <c r="H244" s="151">
        <v>0</v>
      </c>
      <c r="I244" s="181">
        <v>300</v>
      </c>
      <c r="J244" s="134">
        <v>2</v>
      </c>
      <c r="K244" s="154">
        <v>5</v>
      </c>
      <c r="L244" s="156">
        <v>0</v>
      </c>
      <c r="M244" s="181">
        <v>300</v>
      </c>
      <c r="N244" s="181">
        <v>111.09</v>
      </c>
      <c r="O244" s="235">
        <v>2.1363500000000002</v>
      </c>
      <c r="P244" s="181">
        <v>111.09</v>
      </c>
      <c r="Q244" s="181">
        <v>4</v>
      </c>
      <c r="R244" s="181">
        <v>4</v>
      </c>
      <c r="S244" s="181">
        <v>279</v>
      </c>
      <c r="T244" s="206">
        <v>48</v>
      </c>
      <c r="U244" s="31" t="str">
        <f>IF(R244&gt;Data!$M$15,"World Record","-")</f>
        <v>-</v>
      </c>
      <c r="V244" s="31" t="str">
        <f>IF(R244&gt;=Data!$P$14,"GM Norm","-")</f>
        <v>-</v>
      </c>
    </row>
    <row r="245" spans="1:22" ht="16.5" thickBot="1">
      <c r="A245" s="55">
        <v>242</v>
      </c>
      <c r="B245" s="182">
        <v>234</v>
      </c>
      <c r="C245" s="183">
        <v>148</v>
      </c>
      <c r="D245" s="197" t="s">
        <v>324</v>
      </c>
      <c r="E245" s="52">
        <f>VLOOKUP(D245,Data!$B$5:$H$370,5,FALSE)</f>
        <v>0</v>
      </c>
      <c r="F245" s="142">
        <v>2</v>
      </c>
      <c r="G245" s="148">
        <v>5</v>
      </c>
      <c r="H245" s="153">
        <v>0</v>
      </c>
      <c r="I245" s="184">
        <v>300</v>
      </c>
      <c r="J245" s="135">
        <v>0</v>
      </c>
      <c r="K245" s="155">
        <v>5</v>
      </c>
      <c r="L245" s="157">
        <v>0</v>
      </c>
      <c r="M245" s="184">
        <v>300</v>
      </c>
      <c r="N245" s="184">
        <v>111.09</v>
      </c>
      <c r="O245" s="232">
        <v>4.2726899999999999</v>
      </c>
      <c r="P245" s="184">
        <v>111.09</v>
      </c>
      <c r="Q245" s="184">
        <v>0</v>
      </c>
      <c r="R245" s="184">
        <v>4</v>
      </c>
      <c r="S245" s="184">
        <v>231</v>
      </c>
      <c r="T245" s="205">
        <v>67</v>
      </c>
      <c r="U245" s="31" t="str">
        <f>IF(R245&gt;Data!$M$15,"World Record","-")</f>
        <v>-</v>
      </c>
      <c r="V245" s="31" t="str">
        <f>IF(R245&gt;=Data!$P$14,"GM Norm","-")</f>
        <v>-</v>
      </c>
    </row>
    <row r="246" spans="1:22" ht="16.5" thickBot="1">
      <c r="A246" s="55">
        <v>243</v>
      </c>
      <c r="B246" s="179">
        <v>234</v>
      </c>
      <c r="C246" s="180">
        <v>188</v>
      </c>
      <c r="D246" s="198" t="s">
        <v>203</v>
      </c>
      <c r="E246" s="52">
        <f>VLOOKUP(D246,Data!$B$5:$H$370,5,FALSE)</f>
        <v>0</v>
      </c>
      <c r="F246" s="142">
        <v>2</v>
      </c>
      <c r="G246" s="148">
        <v>5</v>
      </c>
      <c r="H246" s="151">
        <v>0</v>
      </c>
      <c r="I246" s="181">
        <v>300</v>
      </c>
      <c r="J246" s="134">
        <v>0</v>
      </c>
      <c r="K246" s="154">
        <v>5</v>
      </c>
      <c r="L246" s="156">
        <v>0</v>
      </c>
      <c r="M246" s="181">
        <v>300</v>
      </c>
      <c r="N246" s="181">
        <v>111.09</v>
      </c>
      <c r="O246" s="235">
        <v>4.2726899999999999</v>
      </c>
      <c r="P246" s="181">
        <v>111.09</v>
      </c>
      <c r="Q246" s="181">
        <v>0</v>
      </c>
      <c r="R246" s="181">
        <v>4</v>
      </c>
      <c r="S246" s="181">
        <v>164</v>
      </c>
      <c r="T246" s="206">
        <v>10</v>
      </c>
      <c r="U246" s="31" t="str">
        <f>IF(R246&gt;Data!$M$15,"World Record","-")</f>
        <v>-</v>
      </c>
      <c r="V246" s="31" t="str">
        <f>IF(R246&gt;=Data!$P$14,"GM Norm","-")</f>
        <v>-</v>
      </c>
    </row>
    <row r="247" spans="1:22" ht="16.5" thickBot="1">
      <c r="A247" s="55">
        <v>244</v>
      </c>
      <c r="B247" s="182">
        <v>234</v>
      </c>
      <c r="C247" s="183">
        <v>197</v>
      </c>
      <c r="D247" s="197" t="s">
        <v>176</v>
      </c>
      <c r="E247" s="52">
        <f>VLOOKUP(D247,Data!$B$5:$H$370,5,FALSE)</f>
        <v>0</v>
      </c>
      <c r="F247" s="142">
        <v>2</v>
      </c>
      <c r="G247" s="148">
        <v>5</v>
      </c>
      <c r="H247" s="153">
        <v>0</v>
      </c>
      <c r="I247" s="184">
        <v>300</v>
      </c>
      <c r="J247" s="135">
        <v>0</v>
      </c>
      <c r="K247" s="155">
        <v>5</v>
      </c>
      <c r="L247" s="157">
        <v>0</v>
      </c>
      <c r="M247" s="184">
        <v>300</v>
      </c>
      <c r="N247" s="184">
        <v>111.09</v>
      </c>
      <c r="O247" s="232">
        <v>4.2726899999999999</v>
      </c>
      <c r="P247" s="184">
        <v>111.09</v>
      </c>
      <c r="Q247" s="184">
        <v>0</v>
      </c>
      <c r="R247" s="184">
        <v>4</v>
      </c>
      <c r="S247" s="184">
        <v>154</v>
      </c>
      <c r="T247" s="205">
        <v>8</v>
      </c>
      <c r="U247" s="31" t="str">
        <f>IF(R247&gt;Data!$M$15,"World Record","-")</f>
        <v>-</v>
      </c>
      <c r="V247" s="31" t="str">
        <f>IF(R247&gt;=Data!$P$14,"GM Norm","-")</f>
        <v>-</v>
      </c>
    </row>
    <row r="248" spans="1:22" ht="16.5" thickBot="1">
      <c r="A248" s="55">
        <v>245</v>
      </c>
      <c r="B248" s="179">
        <v>234</v>
      </c>
      <c r="C248" s="180">
        <v>204</v>
      </c>
      <c r="D248" s="198" t="s">
        <v>440</v>
      </c>
      <c r="E248" s="52">
        <f>VLOOKUP(D248,Data!$B$5:$H$370,5,FALSE)</f>
        <v>0</v>
      </c>
      <c r="F248" s="142">
        <v>2</v>
      </c>
      <c r="G248" s="148">
        <v>5</v>
      </c>
      <c r="H248" s="153">
        <v>0</v>
      </c>
      <c r="I248" s="181">
        <v>300</v>
      </c>
      <c r="J248" s="135">
        <v>0</v>
      </c>
      <c r="K248" s="155">
        <v>5</v>
      </c>
      <c r="L248" s="157">
        <v>0</v>
      </c>
      <c r="M248" s="181">
        <v>300</v>
      </c>
      <c r="N248" s="181">
        <v>111.09</v>
      </c>
      <c r="O248" s="235">
        <v>4.2726899999999999</v>
      </c>
      <c r="P248" s="181">
        <v>111.09</v>
      </c>
      <c r="Q248" s="181">
        <v>0</v>
      </c>
      <c r="R248" s="181">
        <v>4</v>
      </c>
      <c r="S248" s="181">
        <v>146</v>
      </c>
      <c r="T248" s="206">
        <v>2</v>
      </c>
      <c r="U248" s="31" t="str">
        <f>IF(R248&gt;Data!$M$15,"World Record","-")</f>
        <v>-</v>
      </c>
      <c r="V248" s="31" t="str">
        <f>IF(R248&gt;=Data!$P$14,"GM Norm","-")</f>
        <v>-</v>
      </c>
    </row>
    <row r="249" spans="1:22" ht="16.5" thickBot="1">
      <c r="A249" s="55">
        <v>246</v>
      </c>
      <c r="B249" s="182">
        <v>234</v>
      </c>
      <c r="C249" s="183">
        <v>206</v>
      </c>
      <c r="D249" s="197" t="s">
        <v>291</v>
      </c>
      <c r="E249" s="52">
        <f>VLOOKUP(D249,Data!$B$5:$H$370,5,FALSE)</f>
        <v>0</v>
      </c>
      <c r="F249" s="142">
        <v>2</v>
      </c>
      <c r="G249" s="148">
        <v>5</v>
      </c>
      <c r="H249" s="151">
        <v>0</v>
      </c>
      <c r="I249" s="184">
        <v>300</v>
      </c>
      <c r="J249" s="134">
        <v>0</v>
      </c>
      <c r="K249" s="154">
        <v>5</v>
      </c>
      <c r="L249" s="156">
        <v>0</v>
      </c>
      <c r="M249" s="184">
        <v>300</v>
      </c>
      <c r="N249" s="184">
        <v>111.09</v>
      </c>
      <c r="O249" s="232">
        <v>4.2726899999999999</v>
      </c>
      <c r="P249" s="184">
        <v>111.09</v>
      </c>
      <c r="Q249" s="184">
        <v>0</v>
      </c>
      <c r="R249" s="184">
        <v>4</v>
      </c>
      <c r="S249" s="184">
        <v>144</v>
      </c>
      <c r="T249" s="205">
        <v>1</v>
      </c>
      <c r="U249" s="31" t="str">
        <f>IF(R249&gt;Data!$M$15,"World Record","-")</f>
        <v>-</v>
      </c>
      <c r="V249" s="31" t="str">
        <f>IF(R249&gt;=Data!$P$14,"GM Norm","-")</f>
        <v>-</v>
      </c>
    </row>
    <row r="250" spans="1:22" ht="16.5" thickBot="1">
      <c r="A250" s="55">
        <v>247</v>
      </c>
      <c r="B250" s="179">
        <v>234</v>
      </c>
      <c r="C250" s="180">
        <v>208</v>
      </c>
      <c r="D250" s="198" t="s">
        <v>439</v>
      </c>
      <c r="E250" s="52">
        <f>VLOOKUP(D250,Data!$B$5:$H$370,5,FALSE)</f>
        <v>0</v>
      </c>
      <c r="F250" s="142">
        <v>2</v>
      </c>
      <c r="G250" s="148">
        <v>5</v>
      </c>
      <c r="H250" s="153">
        <v>0</v>
      </c>
      <c r="I250" s="181">
        <v>300</v>
      </c>
      <c r="J250" s="135">
        <v>0</v>
      </c>
      <c r="K250" s="155">
        <v>5</v>
      </c>
      <c r="L250" s="157">
        <v>0</v>
      </c>
      <c r="M250" s="181">
        <v>300</v>
      </c>
      <c r="N250" s="181">
        <v>111.09</v>
      </c>
      <c r="O250" s="235">
        <v>4.2726899999999999</v>
      </c>
      <c r="P250" s="181">
        <v>111.09</v>
      </c>
      <c r="Q250" s="181">
        <v>0</v>
      </c>
      <c r="R250" s="181">
        <v>4</v>
      </c>
      <c r="S250" s="181">
        <v>143</v>
      </c>
      <c r="T250" s="206">
        <v>27</v>
      </c>
      <c r="U250" s="31" t="str">
        <f>IF(R250&gt;Data!$M$15,"World Record","-")</f>
        <v>-</v>
      </c>
      <c r="V250" s="31" t="str">
        <f>IF(R250&gt;=Data!$P$14,"GM Norm","-")</f>
        <v>-</v>
      </c>
    </row>
    <row r="251" spans="1:22" ht="16.5" thickBot="1">
      <c r="A251" s="55">
        <v>248</v>
      </c>
      <c r="B251" s="182">
        <v>234</v>
      </c>
      <c r="C251" s="183">
        <v>228</v>
      </c>
      <c r="D251" s="197" t="s">
        <v>273</v>
      </c>
      <c r="E251" s="52">
        <f>VLOOKUP(D251,Data!$B$5:$H$370,5,FALSE)</f>
        <v>0</v>
      </c>
      <c r="F251" s="142">
        <v>2</v>
      </c>
      <c r="G251" s="148">
        <v>5</v>
      </c>
      <c r="H251" s="153">
        <v>0</v>
      </c>
      <c r="I251" s="184">
        <v>300</v>
      </c>
      <c r="J251" s="135">
        <v>0</v>
      </c>
      <c r="K251" s="155">
        <v>5</v>
      </c>
      <c r="L251" s="157">
        <v>0</v>
      </c>
      <c r="M251" s="184">
        <v>300</v>
      </c>
      <c r="N251" s="184">
        <v>111.09</v>
      </c>
      <c r="O251" s="232">
        <v>4.2726899999999999</v>
      </c>
      <c r="P251" s="184">
        <v>111.09</v>
      </c>
      <c r="Q251" s="184">
        <v>0</v>
      </c>
      <c r="R251" s="184">
        <v>4</v>
      </c>
      <c r="S251" s="184">
        <v>116</v>
      </c>
      <c r="T251" s="205">
        <v>24</v>
      </c>
      <c r="U251" s="31" t="str">
        <f>IF(R251&gt;Data!$M$15,"World Record","-")</f>
        <v>-</v>
      </c>
      <c r="V251" s="31" t="str">
        <f>IF(R251&gt;=Data!$P$14,"GM Norm","-")</f>
        <v>-</v>
      </c>
    </row>
    <row r="252" spans="1:22" ht="16.5" thickBot="1">
      <c r="A252" s="55">
        <v>249</v>
      </c>
      <c r="B252" s="179">
        <v>234</v>
      </c>
      <c r="C252" s="180">
        <v>244</v>
      </c>
      <c r="D252" s="198" t="s">
        <v>449</v>
      </c>
      <c r="E252" s="52">
        <f>VLOOKUP(D252,Data!$B$5:$H$370,5,FALSE)</f>
        <v>0</v>
      </c>
      <c r="F252" s="142">
        <v>2</v>
      </c>
      <c r="G252" s="148">
        <v>5</v>
      </c>
      <c r="H252" s="153">
        <v>0</v>
      </c>
      <c r="I252" s="181">
        <v>300</v>
      </c>
      <c r="J252" s="135">
        <v>0</v>
      </c>
      <c r="K252" s="155">
        <v>5</v>
      </c>
      <c r="L252" s="157">
        <v>0</v>
      </c>
      <c r="M252" s="181">
        <v>300</v>
      </c>
      <c r="N252" s="181">
        <v>111.09</v>
      </c>
      <c r="O252" s="235">
        <v>4.2726899999999999</v>
      </c>
      <c r="P252" s="181">
        <v>111.09</v>
      </c>
      <c r="Q252" s="181">
        <v>0</v>
      </c>
      <c r="R252" s="181">
        <v>4</v>
      </c>
      <c r="S252" s="181">
        <v>92</v>
      </c>
      <c r="T252" s="206">
        <v>92</v>
      </c>
      <c r="U252" s="31" t="str">
        <f>IF(R252&gt;Data!$M$15,"World Record","-")</f>
        <v>-</v>
      </c>
      <c r="V252" s="31" t="str">
        <f>IF(R252&gt;=Data!$P$14,"GM Norm","-")</f>
        <v>-</v>
      </c>
    </row>
    <row r="253" spans="1:22" ht="16.5" thickBot="1">
      <c r="A253" s="55">
        <v>250</v>
      </c>
      <c r="B253" s="182">
        <v>234</v>
      </c>
      <c r="C253" s="183">
        <v>250</v>
      </c>
      <c r="D253" s="197" t="s">
        <v>351</v>
      </c>
      <c r="E253" s="52">
        <f>VLOOKUP(D253,Data!$B$5:$H$370,5,FALSE)</f>
        <v>0</v>
      </c>
      <c r="F253" s="147">
        <v>2</v>
      </c>
      <c r="G253" s="148">
        <v>5</v>
      </c>
      <c r="H253" s="153">
        <v>0</v>
      </c>
      <c r="I253" s="184">
        <v>300</v>
      </c>
      <c r="J253" s="135">
        <v>0</v>
      </c>
      <c r="K253" s="155">
        <v>5</v>
      </c>
      <c r="L253" s="157">
        <v>0</v>
      </c>
      <c r="M253" s="184">
        <v>300</v>
      </c>
      <c r="N253" s="184">
        <v>111.09</v>
      </c>
      <c r="O253" s="232">
        <v>4.2726899999999999</v>
      </c>
      <c r="P253" s="184">
        <v>111.09</v>
      </c>
      <c r="Q253" s="184">
        <v>0</v>
      </c>
      <c r="R253" s="184">
        <v>4</v>
      </c>
      <c r="S253" s="184">
        <v>83</v>
      </c>
      <c r="T253" s="205">
        <v>83</v>
      </c>
      <c r="U253" s="31" t="str">
        <f>IF(R253&gt;Data!$M$15,"World Record","-")</f>
        <v>-</v>
      </c>
      <c r="V253" s="31" t="str">
        <f>IF(R253&gt;=Data!$P$14,"GM Norm","-")</f>
        <v>-</v>
      </c>
    </row>
    <row r="254" spans="1:22" ht="16.5" thickBot="1">
      <c r="A254" s="55">
        <v>251</v>
      </c>
      <c r="B254" s="179">
        <v>234</v>
      </c>
      <c r="C254" s="180">
        <v>250</v>
      </c>
      <c r="D254" s="198" t="s">
        <v>431</v>
      </c>
      <c r="E254" s="52">
        <f>VLOOKUP(D254,Data!$B$5:$H$370,5,FALSE)</f>
        <v>0</v>
      </c>
      <c r="F254" s="142">
        <v>2</v>
      </c>
      <c r="G254" s="148">
        <v>5</v>
      </c>
      <c r="H254" s="153">
        <v>0</v>
      </c>
      <c r="I254" s="181">
        <v>300</v>
      </c>
      <c r="J254" s="135">
        <v>0</v>
      </c>
      <c r="K254" s="155">
        <v>5</v>
      </c>
      <c r="L254" s="157">
        <v>0</v>
      </c>
      <c r="M254" s="181">
        <v>300</v>
      </c>
      <c r="N254" s="181">
        <v>111.09</v>
      </c>
      <c r="O254" s="235">
        <v>4.2726899999999999</v>
      </c>
      <c r="P254" s="181">
        <v>111.09</v>
      </c>
      <c r="Q254" s="181">
        <v>0</v>
      </c>
      <c r="R254" s="181">
        <v>4</v>
      </c>
      <c r="S254" s="181">
        <v>83</v>
      </c>
      <c r="T254" s="206">
        <v>21</v>
      </c>
      <c r="U254" s="31" t="str">
        <f>IF(R254&gt;Data!$M$15,"World Record","-")</f>
        <v>-</v>
      </c>
      <c r="V254" s="31" t="str">
        <f>IF(R254&gt;=Data!$P$14,"GM Norm","-")</f>
        <v>-</v>
      </c>
    </row>
    <row r="255" spans="1:22" ht="16.5" thickBot="1">
      <c r="A255" s="55">
        <v>252</v>
      </c>
      <c r="B255" s="182">
        <v>234</v>
      </c>
      <c r="C255" s="183">
        <v>273</v>
      </c>
      <c r="D255" s="197" t="s">
        <v>484</v>
      </c>
      <c r="E255" s="52">
        <f>VLOOKUP(D255,Data!$B$5:$H$370,5,FALSE)</f>
        <v>0</v>
      </c>
      <c r="F255" s="142">
        <v>0</v>
      </c>
      <c r="G255" s="148">
        <v>5</v>
      </c>
      <c r="H255" s="153">
        <v>0</v>
      </c>
      <c r="I255" s="184">
        <v>300</v>
      </c>
      <c r="J255" s="135">
        <v>2</v>
      </c>
      <c r="K255" s="155">
        <v>5</v>
      </c>
      <c r="L255" s="157">
        <v>0</v>
      </c>
      <c r="M255" s="184">
        <v>300</v>
      </c>
      <c r="N255" s="184">
        <v>111.09</v>
      </c>
      <c r="O255" s="232">
        <v>0</v>
      </c>
      <c r="P255" s="184">
        <v>111.09</v>
      </c>
      <c r="Q255" s="184">
        <v>4</v>
      </c>
      <c r="R255" s="184">
        <v>4</v>
      </c>
      <c r="S255" s="184">
        <v>62</v>
      </c>
      <c r="T255" s="205">
        <v>3</v>
      </c>
      <c r="U255" s="31" t="str">
        <f>IF(R255&gt;Data!$M$15,"World Record","-")</f>
        <v>-</v>
      </c>
      <c r="V255" s="31" t="str">
        <f>IF(R255&gt;=Data!$P$14,"GM Norm","-")</f>
        <v>-</v>
      </c>
    </row>
    <row r="256" spans="1:22" ht="16.5" thickBot="1">
      <c r="A256" s="55">
        <v>253</v>
      </c>
      <c r="B256" s="179">
        <v>234</v>
      </c>
      <c r="C256" s="180">
        <v>276</v>
      </c>
      <c r="D256" s="198" t="s">
        <v>167</v>
      </c>
      <c r="E256" s="52">
        <f>VLOOKUP(D256,Data!$B$5:$H$370,5,FALSE)</f>
        <v>0</v>
      </c>
      <c r="F256" s="142">
        <v>2</v>
      </c>
      <c r="G256" s="148">
        <v>5</v>
      </c>
      <c r="H256" s="153">
        <v>0</v>
      </c>
      <c r="I256" s="181">
        <v>300</v>
      </c>
      <c r="J256" s="135">
        <v>0</v>
      </c>
      <c r="K256" s="155">
        <v>5</v>
      </c>
      <c r="L256" s="157">
        <v>0</v>
      </c>
      <c r="M256" s="181">
        <v>300</v>
      </c>
      <c r="N256" s="181">
        <v>111.09</v>
      </c>
      <c r="O256" s="235">
        <v>4.2726899999999999</v>
      </c>
      <c r="P256" s="181">
        <v>111.09</v>
      </c>
      <c r="Q256" s="181">
        <v>0</v>
      </c>
      <c r="R256" s="181">
        <v>4</v>
      </c>
      <c r="S256" s="181">
        <v>59</v>
      </c>
      <c r="T256" s="206">
        <v>47</v>
      </c>
      <c r="U256" s="31" t="str">
        <f>IF(R256&gt;Data!$M$15,"World Record","-")</f>
        <v>-</v>
      </c>
      <c r="V256" s="31" t="str">
        <f>IF(R256&gt;=Data!$P$14,"GM Norm","-")</f>
        <v>-</v>
      </c>
    </row>
    <row r="257" spans="1:22" ht="16.5" thickBot="1">
      <c r="A257" s="55">
        <v>254</v>
      </c>
      <c r="B257" s="182">
        <v>234</v>
      </c>
      <c r="C257" s="183">
        <v>304</v>
      </c>
      <c r="D257" s="197" t="s">
        <v>481</v>
      </c>
      <c r="E257" s="52">
        <f>VLOOKUP(D257,Data!$B$5:$H$370,5,FALSE)</f>
        <v>0</v>
      </c>
      <c r="F257" s="142">
        <v>0</v>
      </c>
      <c r="G257" s="148">
        <v>5</v>
      </c>
      <c r="H257" s="153">
        <v>0</v>
      </c>
      <c r="I257" s="184">
        <v>300</v>
      </c>
      <c r="J257" s="135">
        <v>2</v>
      </c>
      <c r="K257" s="155">
        <v>5</v>
      </c>
      <c r="L257" s="157">
        <v>0</v>
      </c>
      <c r="M257" s="184">
        <v>300</v>
      </c>
      <c r="N257" s="184">
        <v>111.09</v>
      </c>
      <c r="O257" s="232">
        <v>0</v>
      </c>
      <c r="P257" s="184">
        <v>111.09</v>
      </c>
      <c r="Q257" s="184">
        <v>4</v>
      </c>
      <c r="R257" s="184">
        <v>4</v>
      </c>
      <c r="S257" s="184">
        <v>12</v>
      </c>
      <c r="T257" s="205">
        <v>8</v>
      </c>
      <c r="U257" s="31" t="str">
        <f>IF(R257&gt;Data!$M$15,"World Record","-")</f>
        <v>-</v>
      </c>
      <c r="V257" s="31" t="str">
        <f>IF(R257&gt;=Data!$P$14,"GM Norm","-")</f>
        <v>-</v>
      </c>
    </row>
    <row r="258" spans="1:22" ht="16.5" thickBot="1">
      <c r="A258" s="55">
        <v>255</v>
      </c>
      <c r="B258" s="179">
        <v>234</v>
      </c>
      <c r="C258" s="180">
        <v>306</v>
      </c>
      <c r="D258" s="198" t="s">
        <v>181</v>
      </c>
      <c r="E258" s="52">
        <f>VLOOKUP(D258,Data!$B$5:$H$370,5,FALSE)</f>
        <v>0</v>
      </c>
      <c r="F258" s="142">
        <v>2</v>
      </c>
      <c r="G258" s="148">
        <v>5</v>
      </c>
      <c r="H258" s="153">
        <v>0</v>
      </c>
      <c r="I258" s="181">
        <v>300</v>
      </c>
      <c r="J258" s="135">
        <v>0</v>
      </c>
      <c r="K258" s="155">
        <v>5</v>
      </c>
      <c r="L258" s="157">
        <v>0</v>
      </c>
      <c r="M258" s="181">
        <v>300</v>
      </c>
      <c r="N258" s="181">
        <v>111.09</v>
      </c>
      <c r="O258" s="235">
        <v>4.2726899999999999</v>
      </c>
      <c r="P258" s="181">
        <v>111.09</v>
      </c>
      <c r="Q258" s="181">
        <v>0</v>
      </c>
      <c r="R258" s="181">
        <v>4</v>
      </c>
      <c r="S258" s="181">
        <v>4</v>
      </c>
      <c r="T258" s="206">
        <v>-487</v>
      </c>
      <c r="U258" s="31" t="str">
        <f>IF(R258&gt;Data!$M$15,"World Record","-")</f>
        <v>-</v>
      </c>
      <c r="V258" s="31" t="str">
        <f>IF(R258&gt;=Data!$P$14,"GM Norm","-")</f>
        <v>-</v>
      </c>
    </row>
    <row r="259" spans="1:22" ht="16.5" thickBot="1">
      <c r="A259" s="55">
        <v>256</v>
      </c>
      <c r="B259" s="182">
        <v>256</v>
      </c>
      <c r="C259" s="183">
        <v>65</v>
      </c>
      <c r="D259" s="197" t="s">
        <v>356</v>
      </c>
      <c r="E259" s="52">
        <f>VLOOKUP(D259,Data!$B$5:$H$370,5,FALSE)</f>
        <v>0</v>
      </c>
      <c r="F259" s="142">
        <v>0</v>
      </c>
      <c r="G259" s="148">
        <v>5</v>
      </c>
      <c r="H259" s="153">
        <v>0</v>
      </c>
      <c r="I259" s="184">
        <v>300</v>
      </c>
      <c r="J259" s="135">
        <v>1</v>
      </c>
      <c r="K259" s="155">
        <v>5</v>
      </c>
      <c r="L259" s="157">
        <v>0</v>
      </c>
      <c r="M259" s="184">
        <v>300</v>
      </c>
      <c r="N259" s="184">
        <v>111.09</v>
      </c>
      <c r="O259" s="232">
        <v>0</v>
      </c>
      <c r="P259" s="184">
        <v>111.09</v>
      </c>
      <c r="Q259" s="184">
        <v>2</v>
      </c>
      <c r="R259" s="184">
        <v>2</v>
      </c>
      <c r="S259" s="184">
        <v>491</v>
      </c>
      <c r="T259" s="205">
        <v>69</v>
      </c>
      <c r="U259" s="31" t="str">
        <f>IF(R259&gt;Data!$M$15,"World Record","-")</f>
        <v>-</v>
      </c>
      <c r="V259" s="31" t="str">
        <f>IF(R259&gt;=Data!$P$14,"GM Norm","-")</f>
        <v>-</v>
      </c>
    </row>
    <row r="260" spans="1:22" ht="16.5" thickBot="1">
      <c r="A260" s="55">
        <v>257</v>
      </c>
      <c r="B260" s="179">
        <v>256</v>
      </c>
      <c r="C260" s="180">
        <v>78</v>
      </c>
      <c r="D260" s="198" t="s">
        <v>241</v>
      </c>
      <c r="E260" s="52">
        <f>VLOOKUP(D260,Data!$B$5:$H$370,5,FALSE)</f>
        <v>0</v>
      </c>
      <c r="F260" s="142">
        <v>1</v>
      </c>
      <c r="G260" s="148">
        <v>5</v>
      </c>
      <c r="H260" s="153">
        <v>0</v>
      </c>
      <c r="I260" s="181">
        <v>300</v>
      </c>
      <c r="J260" s="135">
        <v>0</v>
      </c>
      <c r="K260" s="155">
        <v>5</v>
      </c>
      <c r="L260" s="157">
        <v>0</v>
      </c>
      <c r="M260" s="181">
        <v>300</v>
      </c>
      <c r="N260" s="181">
        <v>111.09</v>
      </c>
      <c r="O260" s="235">
        <v>2.1363500000000002</v>
      </c>
      <c r="P260" s="181">
        <v>111.09</v>
      </c>
      <c r="Q260" s="181">
        <v>0</v>
      </c>
      <c r="R260" s="181">
        <v>2</v>
      </c>
      <c r="S260" s="181">
        <v>422</v>
      </c>
      <c r="T260" s="206">
        <v>87</v>
      </c>
      <c r="U260" s="31" t="str">
        <f>IF(R260&gt;Data!$M$15,"World Record","-")</f>
        <v>-</v>
      </c>
      <c r="V260" s="31" t="str">
        <f>IF(R260&gt;=Data!$P$14,"GM Norm","-")</f>
        <v>-</v>
      </c>
    </row>
    <row r="261" spans="1:22" ht="16.5" thickBot="1">
      <c r="A261" s="55">
        <v>258</v>
      </c>
      <c r="B261" s="182">
        <v>256</v>
      </c>
      <c r="C261" s="183">
        <v>102</v>
      </c>
      <c r="D261" s="197" t="s">
        <v>206</v>
      </c>
      <c r="E261" s="52">
        <f>VLOOKUP(D261,Data!$B$5:$H$370,5,FALSE)</f>
        <v>0</v>
      </c>
      <c r="F261" s="142">
        <v>1</v>
      </c>
      <c r="G261" s="148">
        <v>5</v>
      </c>
      <c r="H261" s="153">
        <v>0</v>
      </c>
      <c r="I261" s="184">
        <v>300</v>
      </c>
      <c r="J261" s="135">
        <v>0</v>
      </c>
      <c r="K261" s="155">
        <v>5</v>
      </c>
      <c r="L261" s="157">
        <v>0</v>
      </c>
      <c r="M261" s="184">
        <v>300</v>
      </c>
      <c r="N261" s="184">
        <v>111.09</v>
      </c>
      <c r="O261" s="232">
        <v>2.1363500000000002</v>
      </c>
      <c r="P261" s="184">
        <v>111.09</v>
      </c>
      <c r="Q261" s="184">
        <v>0</v>
      </c>
      <c r="R261" s="184">
        <v>2</v>
      </c>
      <c r="S261" s="184">
        <v>335</v>
      </c>
      <c r="T261" s="205">
        <v>111</v>
      </c>
      <c r="U261" s="31" t="str">
        <f>IF(R261&gt;Data!$M$15,"World Record","-")</f>
        <v>-</v>
      </c>
      <c r="V261" s="31" t="str">
        <f>IF(R261&gt;=Data!$P$14,"GM Norm","-")</f>
        <v>-</v>
      </c>
    </row>
    <row r="262" spans="1:22" ht="16.5" thickBot="1">
      <c r="A262" s="55">
        <v>259</v>
      </c>
      <c r="B262" s="179">
        <v>256</v>
      </c>
      <c r="C262" s="180">
        <v>151</v>
      </c>
      <c r="D262" s="198" t="s">
        <v>467</v>
      </c>
      <c r="E262" s="52">
        <f>VLOOKUP(D262,Data!$B$5:$H$370,5,FALSE)</f>
        <v>0</v>
      </c>
      <c r="F262" s="142">
        <v>1</v>
      </c>
      <c r="G262" s="148">
        <v>5</v>
      </c>
      <c r="H262" s="153">
        <v>0</v>
      </c>
      <c r="I262" s="181">
        <v>300</v>
      </c>
      <c r="J262" s="135">
        <v>0</v>
      </c>
      <c r="K262" s="155">
        <v>5</v>
      </c>
      <c r="L262" s="157">
        <v>0</v>
      </c>
      <c r="M262" s="181">
        <v>300</v>
      </c>
      <c r="N262" s="181">
        <v>111.09</v>
      </c>
      <c r="O262" s="235">
        <v>2.1363500000000002</v>
      </c>
      <c r="P262" s="181">
        <v>111.09</v>
      </c>
      <c r="Q262" s="181">
        <v>0</v>
      </c>
      <c r="R262" s="181">
        <v>2</v>
      </c>
      <c r="S262" s="181">
        <v>224</v>
      </c>
      <c r="T262" s="206">
        <v>4</v>
      </c>
      <c r="U262" s="31" t="str">
        <f>IF(R262&gt;Data!$M$15,"World Record","-")</f>
        <v>-</v>
      </c>
      <c r="V262" s="31" t="str">
        <f>IF(R262&gt;=Data!$P$14,"GM Norm","-")</f>
        <v>-</v>
      </c>
    </row>
    <row r="263" spans="1:22" ht="16.5" thickBot="1">
      <c r="A263" s="55">
        <v>260</v>
      </c>
      <c r="B263" s="182">
        <v>256</v>
      </c>
      <c r="C263" s="183">
        <v>154</v>
      </c>
      <c r="D263" s="197" t="s">
        <v>374</v>
      </c>
      <c r="E263" s="52">
        <f>VLOOKUP(D263,Data!$B$5:$H$370,5,FALSE)</f>
        <v>0</v>
      </c>
      <c r="F263" s="142">
        <v>1</v>
      </c>
      <c r="G263" s="148">
        <v>5</v>
      </c>
      <c r="H263" s="153">
        <v>0</v>
      </c>
      <c r="I263" s="184">
        <v>300</v>
      </c>
      <c r="J263" s="135">
        <v>0</v>
      </c>
      <c r="K263" s="155">
        <v>5</v>
      </c>
      <c r="L263" s="157">
        <v>0</v>
      </c>
      <c r="M263" s="184">
        <v>300</v>
      </c>
      <c r="N263" s="184">
        <v>111.09</v>
      </c>
      <c r="O263" s="232">
        <v>2.1363500000000002</v>
      </c>
      <c r="P263" s="184">
        <v>111.09</v>
      </c>
      <c r="Q263" s="184">
        <v>0</v>
      </c>
      <c r="R263" s="184">
        <v>2</v>
      </c>
      <c r="S263" s="184">
        <v>220</v>
      </c>
      <c r="T263" s="205">
        <v>220</v>
      </c>
      <c r="U263" s="31" t="str">
        <f>IF(R263&gt;Data!$M$15,"World Record","-")</f>
        <v>-</v>
      </c>
      <c r="V263" s="31" t="str">
        <f>IF(R263&gt;=Data!$P$14,"GM Norm","-")</f>
        <v>-</v>
      </c>
    </row>
    <row r="264" spans="1:22" ht="16.5" thickBot="1">
      <c r="A264" s="55">
        <v>261</v>
      </c>
      <c r="B264" s="179">
        <v>256</v>
      </c>
      <c r="C264" s="180">
        <v>174</v>
      </c>
      <c r="D264" s="198" t="s">
        <v>411</v>
      </c>
      <c r="E264" s="52">
        <f>VLOOKUP(D264,Data!$B$5:$H$370,5,FALSE)</f>
        <v>0</v>
      </c>
      <c r="F264" s="147">
        <v>0</v>
      </c>
      <c r="G264" s="148">
        <v>5</v>
      </c>
      <c r="H264" s="153">
        <v>0</v>
      </c>
      <c r="I264" s="181">
        <v>300</v>
      </c>
      <c r="J264" s="135">
        <v>1</v>
      </c>
      <c r="K264" s="155">
        <v>5</v>
      </c>
      <c r="L264" s="157">
        <v>0</v>
      </c>
      <c r="M264" s="181">
        <v>300</v>
      </c>
      <c r="N264" s="181">
        <v>111.09</v>
      </c>
      <c r="O264" s="235">
        <v>0</v>
      </c>
      <c r="P264" s="181">
        <v>111.09</v>
      </c>
      <c r="Q264" s="181">
        <v>2</v>
      </c>
      <c r="R264" s="181">
        <v>2</v>
      </c>
      <c r="S264" s="181">
        <v>191</v>
      </c>
      <c r="T264" s="206">
        <v>12</v>
      </c>
      <c r="U264" s="31" t="str">
        <f>IF(R264&gt;Data!$M$15,"World Record","-")</f>
        <v>-</v>
      </c>
      <c r="V264" s="31" t="str">
        <f>IF(R264&gt;=Data!$P$14,"GM Norm","-")</f>
        <v>-</v>
      </c>
    </row>
    <row r="265" spans="1:22" ht="16.5" thickBot="1">
      <c r="A265" s="55">
        <v>262</v>
      </c>
      <c r="B265" s="182">
        <v>256</v>
      </c>
      <c r="C265" s="183">
        <v>181</v>
      </c>
      <c r="D265" s="197" t="s">
        <v>198</v>
      </c>
      <c r="E265" s="52">
        <f>VLOOKUP(D265,Data!$B$5:$H$370,5,FALSE)</f>
        <v>0</v>
      </c>
      <c r="F265" s="142">
        <v>0</v>
      </c>
      <c r="G265" s="148">
        <v>5</v>
      </c>
      <c r="H265" s="153">
        <v>0</v>
      </c>
      <c r="I265" s="184">
        <v>300</v>
      </c>
      <c r="J265" s="135">
        <v>1</v>
      </c>
      <c r="K265" s="155">
        <v>5</v>
      </c>
      <c r="L265" s="157">
        <v>0</v>
      </c>
      <c r="M265" s="184">
        <v>300</v>
      </c>
      <c r="N265" s="184">
        <v>111.09</v>
      </c>
      <c r="O265" s="232">
        <v>0</v>
      </c>
      <c r="P265" s="184">
        <v>111.09</v>
      </c>
      <c r="Q265" s="184">
        <v>2</v>
      </c>
      <c r="R265" s="184">
        <v>2</v>
      </c>
      <c r="S265" s="184">
        <v>179</v>
      </c>
      <c r="T265" s="205">
        <v>49</v>
      </c>
      <c r="U265" s="31" t="str">
        <f>IF(R265&gt;Data!$M$15,"World Record","-")</f>
        <v>-</v>
      </c>
      <c r="V265" s="31" t="str">
        <f>IF(R265&gt;=Data!$P$14,"GM Norm","-")</f>
        <v>-</v>
      </c>
    </row>
    <row r="266" spans="1:22" ht="16.5" thickBot="1">
      <c r="A266" s="55">
        <v>263</v>
      </c>
      <c r="B266" s="179">
        <v>256</v>
      </c>
      <c r="C266" s="180">
        <v>217</v>
      </c>
      <c r="D266" s="198" t="s">
        <v>312</v>
      </c>
      <c r="E266" s="52">
        <f>VLOOKUP(D266,Data!$B$5:$H$370,5,FALSE)</f>
        <v>0</v>
      </c>
      <c r="F266" s="142">
        <v>1</v>
      </c>
      <c r="G266" s="148">
        <v>5</v>
      </c>
      <c r="H266" s="153">
        <v>0</v>
      </c>
      <c r="I266" s="181">
        <v>300</v>
      </c>
      <c r="J266" s="135">
        <v>0</v>
      </c>
      <c r="K266" s="155">
        <v>5</v>
      </c>
      <c r="L266" s="157">
        <v>0</v>
      </c>
      <c r="M266" s="181">
        <v>300</v>
      </c>
      <c r="N266" s="181">
        <v>111.09</v>
      </c>
      <c r="O266" s="235">
        <v>2.1363500000000002</v>
      </c>
      <c r="P266" s="181">
        <v>111.09</v>
      </c>
      <c r="Q266" s="181">
        <v>0</v>
      </c>
      <c r="R266" s="181">
        <v>2</v>
      </c>
      <c r="S266" s="181">
        <v>130</v>
      </c>
      <c r="T266" s="206">
        <v>12</v>
      </c>
      <c r="U266" s="31" t="str">
        <f>IF(R266&gt;Data!$M$15,"World Record","-")</f>
        <v>-</v>
      </c>
      <c r="V266" s="31" t="str">
        <f>IF(R266&gt;=Data!$P$14,"GM Norm","-")</f>
        <v>-</v>
      </c>
    </row>
    <row r="267" spans="1:22" ht="16.5" thickBot="1">
      <c r="A267" s="55">
        <v>264</v>
      </c>
      <c r="B267" s="182">
        <v>256</v>
      </c>
      <c r="C267" s="183">
        <v>227</v>
      </c>
      <c r="D267" s="197" t="s">
        <v>476</v>
      </c>
      <c r="E267" s="52">
        <f>VLOOKUP(D267,Data!$B$5:$H$370,5,FALSE)</f>
        <v>0</v>
      </c>
      <c r="F267" s="158">
        <v>1</v>
      </c>
      <c r="G267" s="160">
        <v>5</v>
      </c>
      <c r="H267" s="153">
        <v>0</v>
      </c>
      <c r="I267" s="184">
        <v>300</v>
      </c>
      <c r="J267" s="135">
        <v>0</v>
      </c>
      <c r="K267" s="155">
        <v>5</v>
      </c>
      <c r="L267" s="157">
        <v>0</v>
      </c>
      <c r="M267" s="184">
        <v>300</v>
      </c>
      <c r="N267" s="184">
        <v>111.09</v>
      </c>
      <c r="O267" s="232">
        <v>2.1363500000000002</v>
      </c>
      <c r="P267" s="184">
        <v>111.09</v>
      </c>
      <c r="Q267" s="184">
        <v>0</v>
      </c>
      <c r="R267" s="184">
        <v>2</v>
      </c>
      <c r="S267" s="184">
        <v>118</v>
      </c>
      <c r="T267" s="205">
        <v>42</v>
      </c>
      <c r="U267" s="31" t="str">
        <f>IF(R267&gt;Data!$M$15,"World Record","-")</f>
        <v>-</v>
      </c>
      <c r="V267" s="31" t="str">
        <f>IF(R267&gt;=Data!$P$14,"GM Norm","-")</f>
        <v>-</v>
      </c>
    </row>
    <row r="268" spans="1:22" ht="16.5" thickBot="1">
      <c r="A268" s="55">
        <v>265</v>
      </c>
      <c r="B268" s="179">
        <v>256</v>
      </c>
      <c r="C268" s="180">
        <v>259</v>
      </c>
      <c r="D268" s="198" t="s">
        <v>432</v>
      </c>
      <c r="E268" s="52">
        <f>VLOOKUP(D268,Data!$B$5:$H$370,5,FALSE)</f>
        <v>0</v>
      </c>
      <c r="F268" s="142">
        <v>1</v>
      </c>
      <c r="G268" s="148">
        <v>5</v>
      </c>
      <c r="H268" s="153">
        <v>0</v>
      </c>
      <c r="I268" s="181">
        <v>300</v>
      </c>
      <c r="J268" s="135">
        <v>1</v>
      </c>
      <c r="K268" s="155">
        <v>5</v>
      </c>
      <c r="L268" s="157">
        <v>0</v>
      </c>
      <c r="M268" s="181">
        <v>300</v>
      </c>
      <c r="N268" s="181">
        <v>111.09</v>
      </c>
      <c r="O268" s="235">
        <v>2.1363500000000002</v>
      </c>
      <c r="P268" s="181">
        <v>111.09</v>
      </c>
      <c r="Q268" s="181">
        <v>2</v>
      </c>
      <c r="R268" s="181">
        <v>2</v>
      </c>
      <c r="S268" s="181">
        <v>76</v>
      </c>
      <c r="T268" s="206">
        <v>6</v>
      </c>
      <c r="U268" s="31" t="str">
        <f>IF(R268&gt;Data!$M$15,"World Record","-")</f>
        <v>-</v>
      </c>
      <c r="V268" s="31" t="str">
        <f>IF(R268&gt;=Data!$P$14,"GM Norm","-")</f>
        <v>-</v>
      </c>
    </row>
    <row r="269" spans="1:22" ht="16.5" thickBot="1">
      <c r="A269" s="55">
        <v>266</v>
      </c>
      <c r="B269" s="182">
        <v>256</v>
      </c>
      <c r="C269" s="183">
        <v>264</v>
      </c>
      <c r="D269" s="197" t="s">
        <v>444</v>
      </c>
      <c r="E269" s="52">
        <f>VLOOKUP(D269,Data!$B$5:$H$370,5,FALSE)</f>
        <v>0</v>
      </c>
      <c r="F269" s="134">
        <v>1</v>
      </c>
      <c r="G269" s="112">
        <v>5</v>
      </c>
      <c r="H269" s="152">
        <v>0</v>
      </c>
      <c r="I269" s="184">
        <v>300</v>
      </c>
      <c r="J269" s="135">
        <v>0</v>
      </c>
      <c r="K269" s="155">
        <v>5</v>
      </c>
      <c r="L269" s="157">
        <v>0</v>
      </c>
      <c r="M269" s="184">
        <v>300</v>
      </c>
      <c r="N269" s="184">
        <v>111.09</v>
      </c>
      <c r="O269" s="232">
        <v>2.1363500000000002</v>
      </c>
      <c r="P269" s="184">
        <v>111.09</v>
      </c>
      <c r="Q269" s="184">
        <v>0</v>
      </c>
      <c r="R269" s="184">
        <v>2</v>
      </c>
      <c r="S269" s="184">
        <v>70</v>
      </c>
      <c r="T269" s="205">
        <v>5</v>
      </c>
      <c r="U269" s="31" t="str">
        <f>IF(R269&gt;Data!$M$15,"World Record","-")</f>
        <v>-</v>
      </c>
      <c r="V269" s="31" t="str">
        <f>IF(R269&gt;=Data!$P$14,"GM Norm","-")</f>
        <v>-</v>
      </c>
    </row>
    <row r="270" spans="1:22" ht="16.5" thickBot="1">
      <c r="A270" s="55">
        <v>267</v>
      </c>
      <c r="B270" s="179">
        <v>256</v>
      </c>
      <c r="C270" s="180">
        <v>272</v>
      </c>
      <c r="D270" s="198" t="s">
        <v>163</v>
      </c>
      <c r="E270" s="52">
        <f>VLOOKUP(D270,Data!$B$5:$H$370,5,FALSE)</f>
        <v>0</v>
      </c>
      <c r="F270" s="142">
        <v>1</v>
      </c>
      <c r="G270" s="148">
        <v>5</v>
      </c>
      <c r="H270" s="153">
        <v>0</v>
      </c>
      <c r="I270" s="181">
        <v>300</v>
      </c>
      <c r="J270" s="135">
        <v>0</v>
      </c>
      <c r="K270" s="155">
        <v>5</v>
      </c>
      <c r="L270" s="157">
        <v>0</v>
      </c>
      <c r="M270" s="181">
        <v>300</v>
      </c>
      <c r="N270" s="181">
        <v>111.09</v>
      </c>
      <c r="O270" s="235">
        <v>2.1363500000000002</v>
      </c>
      <c r="P270" s="181">
        <v>111.09</v>
      </c>
      <c r="Q270" s="181">
        <v>0</v>
      </c>
      <c r="R270" s="181">
        <v>2</v>
      </c>
      <c r="S270" s="181">
        <v>65</v>
      </c>
      <c r="T270" s="206">
        <v>5</v>
      </c>
      <c r="U270" s="31" t="str">
        <f>IF(R270&gt;Data!$M$15,"World Record","-")</f>
        <v>-</v>
      </c>
      <c r="V270" s="31" t="str">
        <f>IF(R270&gt;=Data!$P$14,"GM Norm","-")</f>
        <v>-</v>
      </c>
    </row>
    <row r="271" spans="1:22" ht="16.5" thickBot="1">
      <c r="A271" s="55">
        <v>268</v>
      </c>
      <c r="B271" s="182">
        <v>256</v>
      </c>
      <c r="C271" s="183">
        <v>275</v>
      </c>
      <c r="D271" s="197" t="s">
        <v>190</v>
      </c>
      <c r="E271" s="52">
        <f>VLOOKUP(D271,Data!$B$5:$H$370,5,FALSE)</f>
        <v>0</v>
      </c>
      <c r="F271" s="142">
        <v>1</v>
      </c>
      <c r="G271" s="148">
        <v>5</v>
      </c>
      <c r="H271" s="151">
        <v>0</v>
      </c>
      <c r="I271" s="184">
        <v>300</v>
      </c>
      <c r="J271" s="134">
        <v>0</v>
      </c>
      <c r="K271" s="154">
        <v>5</v>
      </c>
      <c r="L271" s="156">
        <v>0</v>
      </c>
      <c r="M271" s="184">
        <v>300</v>
      </c>
      <c r="N271" s="184">
        <v>111.09</v>
      </c>
      <c r="O271" s="232">
        <v>2.1363500000000002</v>
      </c>
      <c r="P271" s="184">
        <v>111.09</v>
      </c>
      <c r="Q271" s="184">
        <v>0</v>
      </c>
      <c r="R271" s="184">
        <v>2</v>
      </c>
      <c r="S271" s="184">
        <v>60</v>
      </c>
      <c r="T271" s="205">
        <v>17</v>
      </c>
      <c r="U271" s="31" t="str">
        <f>IF(R271&gt;Data!$M$15,"World Record","-")</f>
        <v>-</v>
      </c>
      <c r="V271" s="31" t="str">
        <f>IF(R271&gt;=Data!$P$14,"GM Norm","-")</f>
        <v>-</v>
      </c>
    </row>
    <row r="272" spans="1:22" ht="16.5" thickBot="1">
      <c r="A272" s="55">
        <v>269</v>
      </c>
      <c r="B272" s="179">
        <v>256</v>
      </c>
      <c r="C272" s="180">
        <v>281</v>
      </c>
      <c r="D272" s="198" t="s">
        <v>493</v>
      </c>
      <c r="E272" s="52">
        <f>VLOOKUP(D272,Data!$B$5:$H$370,5,FALSE)</f>
        <v>0</v>
      </c>
      <c r="F272" s="142">
        <v>0</v>
      </c>
      <c r="G272" s="148">
        <v>5</v>
      </c>
      <c r="H272" s="153">
        <v>0</v>
      </c>
      <c r="I272" s="181">
        <v>300</v>
      </c>
      <c r="J272" s="135">
        <v>1</v>
      </c>
      <c r="K272" s="155">
        <v>5</v>
      </c>
      <c r="L272" s="157">
        <v>0</v>
      </c>
      <c r="M272" s="181">
        <v>300</v>
      </c>
      <c r="N272" s="181">
        <v>111.09</v>
      </c>
      <c r="O272" s="235">
        <v>0</v>
      </c>
      <c r="P272" s="181">
        <v>111.09</v>
      </c>
      <c r="Q272" s="181">
        <v>2</v>
      </c>
      <c r="R272" s="181">
        <v>2</v>
      </c>
      <c r="S272" s="181">
        <v>43</v>
      </c>
      <c r="T272" s="206">
        <v>6</v>
      </c>
      <c r="U272" s="31" t="str">
        <f>IF(R272&gt;Data!$M$15,"World Record","-")</f>
        <v>-</v>
      </c>
      <c r="V272" s="31" t="str">
        <f>IF(R272&gt;=Data!$P$14,"GM Norm","-")</f>
        <v>-</v>
      </c>
    </row>
    <row r="273" spans="1:22" ht="16.5" thickBot="1">
      <c r="A273" s="55">
        <v>270</v>
      </c>
      <c r="B273" s="182">
        <v>256</v>
      </c>
      <c r="C273" s="183">
        <v>285</v>
      </c>
      <c r="D273" s="197" t="s">
        <v>166</v>
      </c>
      <c r="E273" s="52">
        <f>VLOOKUP(D273,Data!$B$5:$H$370,5,FALSE)</f>
        <v>0</v>
      </c>
      <c r="F273" s="142">
        <v>0</v>
      </c>
      <c r="G273" s="148">
        <v>5</v>
      </c>
      <c r="H273" s="153">
        <v>0</v>
      </c>
      <c r="I273" s="184">
        <v>300</v>
      </c>
      <c r="J273" s="135">
        <v>1</v>
      </c>
      <c r="K273" s="155">
        <v>5</v>
      </c>
      <c r="L273" s="157">
        <v>0</v>
      </c>
      <c r="M273" s="184">
        <v>300</v>
      </c>
      <c r="N273" s="184">
        <v>111.09</v>
      </c>
      <c r="O273" s="232">
        <v>0</v>
      </c>
      <c r="P273" s="184">
        <v>111.09</v>
      </c>
      <c r="Q273" s="184">
        <v>2</v>
      </c>
      <c r="R273" s="184">
        <v>2</v>
      </c>
      <c r="S273" s="184">
        <v>37</v>
      </c>
      <c r="T273" s="205">
        <v>24</v>
      </c>
      <c r="U273" s="31" t="str">
        <f>IF(R273&gt;Data!$M$15,"World Record","-")</f>
        <v>-</v>
      </c>
      <c r="V273" s="31" t="str">
        <f>IF(R273&gt;=Data!$P$14,"GM Norm","-")</f>
        <v>-</v>
      </c>
    </row>
    <row r="274" spans="1:22" ht="16.5" thickBot="1">
      <c r="A274" s="55">
        <v>271</v>
      </c>
      <c r="B274" s="179">
        <v>256</v>
      </c>
      <c r="C274" s="180">
        <v>302</v>
      </c>
      <c r="D274" s="198" t="s">
        <v>309</v>
      </c>
      <c r="E274" s="52">
        <f>VLOOKUP(D274,Data!$B$5:$H$370,5,FALSE)</f>
        <v>0</v>
      </c>
      <c r="F274" s="142">
        <v>1</v>
      </c>
      <c r="G274" s="148">
        <v>5</v>
      </c>
      <c r="H274" s="153">
        <v>0</v>
      </c>
      <c r="I274" s="181">
        <v>300</v>
      </c>
      <c r="J274" s="135">
        <v>0</v>
      </c>
      <c r="K274" s="155">
        <v>5</v>
      </c>
      <c r="L274" s="157">
        <v>0</v>
      </c>
      <c r="M274" s="181">
        <v>300</v>
      </c>
      <c r="N274" s="181">
        <v>111.09</v>
      </c>
      <c r="O274" s="235">
        <v>2.1363500000000002</v>
      </c>
      <c r="P274" s="181">
        <v>111.09</v>
      </c>
      <c r="Q274" s="181">
        <v>0</v>
      </c>
      <c r="R274" s="181">
        <v>2</v>
      </c>
      <c r="S274" s="181">
        <v>13</v>
      </c>
      <c r="T274" s="206">
        <v>0</v>
      </c>
      <c r="U274" s="31" t="str">
        <f>IF(R274&gt;Data!$M$15,"World Record","-")</f>
        <v>-</v>
      </c>
      <c r="V274" s="31" t="str">
        <f>IF(R274&gt;=Data!$P$14,"GM Norm","-")</f>
        <v>-</v>
      </c>
    </row>
    <row r="275" spans="1:22" ht="16.5" thickBot="1">
      <c r="A275" s="55">
        <v>272</v>
      </c>
      <c r="B275" s="182">
        <v>256</v>
      </c>
      <c r="C275" s="183">
        <v>302</v>
      </c>
      <c r="D275" s="197" t="s">
        <v>424</v>
      </c>
      <c r="E275" s="52">
        <f>VLOOKUP(D275,Data!$B$5:$H$370,5,FALSE)</f>
        <v>0</v>
      </c>
      <c r="F275" s="142">
        <v>1</v>
      </c>
      <c r="G275" s="148">
        <v>5</v>
      </c>
      <c r="H275" s="153">
        <v>0</v>
      </c>
      <c r="I275" s="184">
        <v>300</v>
      </c>
      <c r="J275" s="135">
        <v>0</v>
      </c>
      <c r="K275" s="155">
        <v>5</v>
      </c>
      <c r="L275" s="157">
        <v>0</v>
      </c>
      <c r="M275" s="184">
        <v>300</v>
      </c>
      <c r="N275" s="184">
        <v>111.09</v>
      </c>
      <c r="O275" s="232">
        <v>2.1363500000000002</v>
      </c>
      <c r="P275" s="184">
        <v>111.09</v>
      </c>
      <c r="Q275" s="184">
        <v>0</v>
      </c>
      <c r="R275" s="184">
        <v>2</v>
      </c>
      <c r="S275" s="184">
        <v>13</v>
      </c>
      <c r="T275" s="205">
        <v>13</v>
      </c>
      <c r="U275" s="31" t="str">
        <f>IF(R275&gt;Data!$M$15,"World Record","-")</f>
        <v>-</v>
      </c>
      <c r="V275" s="31" t="str">
        <f>IF(R275&gt;=Data!$P$14,"GM Norm","-")</f>
        <v>-</v>
      </c>
    </row>
    <row r="276" spans="1:22" ht="16.5" thickBot="1">
      <c r="A276" s="55">
        <v>273</v>
      </c>
      <c r="B276" s="179">
        <v>273</v>
      </c>
      <c r="C276" s="180">
        <v>113</v>
      </c>
      <c r="D276" s="198" t="s">
        <v>286</v>
      </c>
      <c r="E276" s="52">
        <f>VLOOKUP(D276,Data!$B$5:$H$370,5,FALSE)</f>
        <v>0</v>
      </c>
      <c r="F276" s="142">
        <v>0</v>
      </c>
      <c r="G276" s="148">
        <v>5</v>
      </c>
      <c r="H276" s="151">
        <v>0</v>
      </c>
      <c r="I276" s="181">
        <v>300</v>
      </c>
      <c r="J276" s="134">
        <v>0</v>
      </c>
      <c r="K276" s="154">
        <v>5</v>
      </c>
      <c r="L276" s="156">
        <v>0</v>
      </c>
      <c r="M276" s="181">
        <v>300</v>
      </c>
      <c r="N276" s="181">
        <v>111.09</v>
      </c>
      <c r="O276" s="235">
        <v>0</v>
      </c>
      <c r="P276" s="181">
        <v>111.09</v>
      </c>
      <c r="Q276" s="181">
        <v>0</v>
      </c>
      <c r="R276" s="181">
        <v>0</v>
      </c>
      <c r="S276" s="181">
        <v>310</v>
      </c>
      <c r="T276" s="206">
        <v>35</v>
      </c>
      <c r="U276" s="31" t="str">
        <f>IF(R276&gt;Data!$M$15,"World Record","-")</f>
        <v>-</v>
      </c>
      <c r="V276" s="31" t="str">
        <f>IF(R276&gt;=Data!$P$14,"GM Norm","-")</f>
        <v>-</v>
      </c>
    </row>
    <row r="277" spans="1:22" ht="16.5" thickBot="1">
      <c r="A277" s="55">
        <v>274</v>
      </c>
      <c r="B277" s="182">
        <v>273</v>
      </c>
      <c r="C277" s="183">
        <v>128</v>
      </c>
      <c r="D277" s="197" t="s">
        <v>323</v>
      </c>
      <c r="E277" s="52">
        <f>VLOOKUP(D277,Data!$B$5:$H$370,5,FALSE)</f>
        <v>0</v>
      </c>
      <c r="F277" s="142">
        <v>0</v>
      </c>
      <c r="G277" s="148">
        <v>5</v>
      </c>
      <c r="H277" s="153">
        <v>0</v>
      </c>
      <c r="I277" s="184">
        <v>300</v>
      </c>
      <c r="J277" s="135">
        <v>0</v>
      </c>
      <c r="K277" s="155">
        <v>5</v>
      </c>
      <c r="L277" s="157">
        <v>0</v>
      </c>
      <c r="M277" s="184">
        <v>300</v>
      </c>
      <c r="N277" s="184">
        <v>111.09</v>
      </c>
      <c r="O277" s="232">
        <v>0</v>
      </c>
      <c r="P277" s="184">
        <v>111.09</v>
      </c>
      <c r="Q277" s="184">
        <v>0</v>
      </c>
      <c r="R277" s="184">
        <v>0</v>
      </c>
      <c r="S277" s="184">
        <v>275</v>
      </c>
      <c r="T277" s="205">
        <v>40</v>
      </c>
      <c r="U277" s="31" t="str">
        <f>IF(R277&gt;Data!$M$15,"World Record","-")</f>
        <v>-</v>
      </c>
      <c r="V277" s="31" t="str">
        <f>IF(R277&gt;=Data!$P$14,"GM Norm","-")</f>
        <v>-</v>
      </c>
    </row>
    <row r="278" spans="1:22" ht="16.5" thickBot="1">
      <c r="A278" s="55">
        <v>275</v>
      </c>
      <c r="B278" s="179">
        <v>273</v>
      </c>
      <c r="C278" s="180">
        <v>145</v>
      </c>
      <c r="D278" s="198" t="s">
        <v>333</v>
      </c>
      <c r="E278" s="52">
        <f>VLOOKUP(D278,Data!$B$5:$H$370,5,FALSE)</f>
        <v>0</v>
      </c>
      <c r="F278" s="142">
        <v>0</v>
      </c>
      <c r="G278" s="148">
        <v>5</v>
      </c>
      <c r="H278" s="153">
        <v>0</v>
      </c>
      <c r="I278" s="181">
        <v>300</v>
      </c>
      <c r="J278" s="135">
        <v>0</v>
      </c>
      <c r="K278" s="155">
        <v>5</v>
      </c>
      <c r="L278" s="157">
        <v>0</v>
      </c>
      <c r="M278" s="181">
        <v>300</v>
      </c>
      <c r="N278" s="181">
        <v>111.09</v>
      </c>
      <c r="O278" s="235">
        <v>0</v>
      </c>
      <c r="P278" s="181">
        <v>111.09</v>
      </c>
      <c r="Q278" s="181">
        <v>0</v>
      </c>
      <c r="R278" s="181">
        <v>0</v>
      </c>
      <c r="S278" s="181">
        <v>235</v>
      </c>
      <c r="T278" s="206">
        <v>0</v>
      </c>
      <c r="U278" s="31" t="str">
        <f>IF(R278&gt;Data!$M$15,"World Record","-")</f>
        <v>-</v>
      </c>
      <c r="V278" s="31" t="str">
        <f>IF(R278&gt;=Data!$P$14,"GM Norm","-")</f>
        <v>-</v>
      </c>
    </row>
    <row r="279" spans="1:22" ht="16.5" thickBot="1">
      <c r="A279" s="55">
        <v>276</v>
      </c>
      <c r="B279" s="182">
        <v>273</v>
      </c>
      <c r="C279" s="183">
        <v>145</v>
      </c>
      <c r="D279" s="197" t="s">
        <v>170</v>
      </c>
      <c r="E279" s="52">
        <f>VLOOKUP(D279,Data!$B$5:$H$370,5,FALSE)</f>
        <v>0</v>
      </c>
      <c r="F279" s="142">
        <v>0</v>
      </c>
      <c r="G279" s="148">
        <v>5</v>
      </c>
      <c r="H279" s="151">
        <v>0</v>
      </c>
      <c r="I279" s="184">
        <v>300</v>
      </c>
      <c r="J279" s="134">
        <v>0</v>
      </c>
      <c r="K279" s="154">
        <v>5</v>
      </c>
      <c r="L279" s="156">
        <v>0</v>
      </c>
      <c r="M279" s="184">
        <v>300</v>
      </c>
      <c r="N279" s="184">
        <v>111.09</v>
      </c>
      <c r="O279" s="232">
        <v>0</v>
      </c>
      <c r="P279" s="184">
        <v>111.09</v>
      </c>
      <c r="Q279" s="184">
        <v>0</v>
      </c>
      <c r="R279" s="184">
        <v>0</v>
      </c>
      <c r="S279" s="184">
        <v>235</v>
      </c>
      <c r="T279" s="205">
        <v>38</v>
      </c>
      <c r="U279" s="31" t="str">
        <f>IF(R279&gt;Data!$M$15,"World Record","-")</f>
        <v>-</v>
      </c>
      <c r="V279" s="31" t="str">
        <f>IF(R279&gt;=Data!$P$14,"GM Norm","-")</f>
        <v>-</v>
      </c>
    </row>
    <row r="280" spans="1:22" ht="16.5" thickBot="1">
      <c r="A280" s="55">
        <v>277</v>
      </c>
      <c r="B280" s="179">
        <v>273</v>
      </c>
      <c r="C280" s="180">
        <v>164</v>
      </c>
      <c r="D280" s="198" t="s">
        <v>338</v>
      </c>
      <c r="E280" s="52">
        <f>VLOOKUP(D280,Data!$B$5:$H$370,5,FALSE)</f>
        <v>0</v>
      </c>
      <c r="F280" s="142">
        <v>0</v>
      </c>
      <c r="G280" s="148">
        <v>5</v>
      </c>
      <c r="H280" s="153">
        <v>0</v>
      </c>
      <c r="I280" s="181">
        <v>300</v>
      </c>
      <c r="J280" s="135">
        <v>0</v>
      </c>
      <c r="K280" s="155">
        <v>5</v>
      </c>
      <c r="L280" s="157">
        <v>0</v>
      </c>
      <c r="M280" s="181">
        <v>300</v>
      </c>
      <c r="N280" s="181">
        <v>111.09</v>
      </c>
      <c r="O280" s="235">
        <v>0</v>
      </c>
      <c r="P280" s="181">
        <v>111.09</v>
      </c>
      <c r="Q280" s="181">
        <v>0</v>
      </c>
      <c r="R280" s="181">
        <v>0</v>
      </c>
      <c r="S280" s="181">
        <v>197</v>
      </c>
      <c r="T280" s="206">
        <v>12</v>
      </c>
      <c r="U280" s="31" t="str">
        <f>IF(R280&gt;Data!$M$15,"World Record","-")</f>
        <v>-</v>
      </c>
      <c r="V280" s="31" t="str">
        <f>IF(R280&gt;=Data!$P$14,"GM Norm","-")</f>
        <v>-</v>
      </c>
    </row>
    <row r="281" spans="1:22" ht="16.5" thickBot="1">
      <c r="A281" s="55">
        <v>278</v>
      </c>
      <c r="B281" s="182">
        <v>273</v>
      </c>
      <c r="C281" s="183">
        <v>178</v>
      </c>
      <c r="D281" s="197" t="s">
        <v>259</v>
      </c>
      <c r="E281" s="52">
        <f>VLOOKUP(D281,Data!$B$5:$H$370,5,FALSE)</f>
        <v>0</v>
      </c>
      <c r="F281" s="142">
        <v>0</v>
      </c>
      <c r="G281" s="148">
        <v>5</v>
      </c>
      <c r="H281" s="153">
        <v>0</v>
      </c>
      <c r="I281" s="184">
        <v>300</v>
      </c>
      <c r="J281" s="135">
        <v>0</v>
      </c>
      <c r="K281" s="155">
        <v>5</v>
      </c>
      <c r="L281" s="157">
        <v>0</v>
      </c>
      <c r="M281" s="184">
        <v>300</v>
      </c>
      <c r="N281" s="184">
        <v>111.09</v>
      </c>
      <c r="O281" s="232">
        <v>0</v>
      </c>
      <c r="P281" s="184">
        <v>111.09</v>
      </c>
      <c r="Q281" s="184">
        <v>0</v>
      </c>
      <c r="R281" s="184">
        <v>0</v>
      </c>
      <c r="S281" s="184">
        <v>185</v>
      </c>
      <c r="T281" s="205">
        <v>59</v>
      </c>
      <c r="U281" s="31" t="str">
        <f>IF(R281&gt;Data!$M$15,"World Record","-")</f>
        <v>-</v>
      </c>
      <c r="V281" s="31" t="str">
        <f>IF(R281&gt;=Data!$P$14,"GM Norm","-")</f>
        <v>-</v>
      </c>
    </row>
    <row r="282" spans="1:22" ht="16.5" thickBot="1">
      <c r="A282" s="55">
        <v>279</v>
      </c>
      <c r="B282" s="179">
        <v>273</v>
      </c>
      <c r="C282" s="180">
        <v>220</v>
      </c>
      <c r="D282" s="198" t="s">
        <v>389</v>
      </c>
      <c r="E282" s="52">
        <f>VLOOKUP(D282,Data!$B$5:$H$370,5,FALSE)</f>
        <v>0</v>
      </c>
      <c r="F282" s="142">
        <v>0</v>
      </c>
      <c r="G282" s="148">
        <v>5</v>
      </c>
      <c r="H282" s="153">
        <v>0</v>
      </c>
      <c r="I282" s="181">
        <v>300</v>
      </c>
      <c r="J282" s="135">
        <v>0</v>
      </c>
      <c r="K282" s="155">
        <v>5</v>
      </c>
      <c r="L282" s="157">
        <v>0</v>
      </c>
      <c r="M282" s="181">
        <v>300</v>
      </c>
      <c r="N282" s="181">
        <v>111.09</v>
      </c>
      <c r="O282" s="235">
        <v>0</v>
      </c>
      <c r="P282" s="181">
        <v>111.09</v>
      </c>
      <c r="Q282" s="181">
        <v>0</v>
      </c>
      <c r="R282" s="181">
        <v>0</v>
      </c>
      <c r="S282" s="181">
        <v>126</v>
      </c>
      <c r="T282" s="206">
        <v>6</v>
      </c>
      <c r="U282" s="31" t="str">
        <f>IF(R282&gt;Data!$M$15,"World Record","-")</f>
        <v>-</v>
      </c>
      <c r="V282" s="31" t="str">
        <f>IF(R282&gt;=Data!$P$14,"GM Norm","-")</f>
        <v>-</v>
      </c>
    </row>
    <row r="283" spans="1:22" ht="16.5" thickBot="1">
      <c r="A283" s="55">
        <v>280</v>
      </c>
      <c r="B283" s="182">
        <v>273</v>
      </c>
      <c r="C283" s="183">
        <v>226</v>
      </c>
      <c r="D283" s="197" t="s">
        <v>326</v>
      </c>
      <c r="E283" s="52">
        <f>VLOOKUP(D283,Data!$B$5:$H$370,5,FALSE)</f>
        <v>0</v>
      </c>
      <c r="F283" s="142">
        <v>0</v>
      </c>
      <c r="G283" s="148">
        <v>5</v>
      </c>
      <c r="H283" s="153">
        <v>0</v>
      </c>
      <c r="I283" s="184">
        <v>300</v>
      </c>
      <c r="J283" s="135">
        <v>0</v>
      </c>
      <c r="K283" s="155">
        <v>5</v>
      </c>
      <c r="L283" s="157">
        <v>0</v>
      </c>
      <c r="M283" s="184">
        <v>300</v>
      </c>
      <c r="N283" s="184">
        <v>111.09</v>
      </c>
      <c r="O283" s="232">
        <v>0</v>
      </c>
      <c r="P283" s="184">
        <v>111.09</v>
      </c>
      <c r="Q283" s="184">
        <v>0</v>
      </c>
      <c r="R283" s="184">
        <v>0</v>
      </c>
      <c r="S283" s="184">
        <v>120</v>
      </c>
      <c r="T283" s="205">
        <v>120</v>
      </c>
      <c r="U283" s="31" t="str">
        <f>IF(R283&gt;Data!$M$15,"World Record","-")</f>
        <v>-</v>
      </c>
      <c r="V283" s="31" t="str">
        <f>IF(R283&gt;=Data!$P$14,"GM Norm","-")</f>
        <v>-</v>
      </c>
    </row>
    <row r="284" spans="1:22" ht="16.5" thickBot="1">
      <c r="A284" s="55">
        <v>281</v>
      </c>
      <c r="B284" s="179">
        <v>273</v>
      </c>
      <c r="C284" s="180">
        <v>229</v>
      </c>
      <c r="D284" s="198" t="s">
        <v>187</v>
      </c>
      <c r="E284" s="52">
        <f>VLOOKUP(D284,Data!$B$5:$H$370,5,FALSE)</f>
        <v>0</v>
      </c>
      <c r="F284" s="142">
        <v>0</v>
      </c>
      <c r="G284" s="148">
        <v>5</v>
      </c>
      <c r="H284" s="153">
        <v>0</v>
      </c>
      <c r="I284" s="181">
        <v>300</v>
      </c>
      <c r="J284" s="135">
        <v>0</v>
      </c>
      <c r="K284" s="155">
        <v>5</v>
      </c>
      <c r="L284" s="157">
        <v>0</v>
      </c>
      <c r="M284" s="181">
        <v>300</v>
      </c>
      <c r="N284" s="181">
        <v>111.09</v>
      </c>
      <c r="O284" s="235">
        <v>0</v>
      </c>
      <c r="P284" s="181">
        <v>111.09</v>
      </c>
      <c r="Q284" s="181">
        <v>0</v>
      </c>
      <c r="R284" s="181">
        <v>0</v>
      </c>
      <c r="S284" s="181">
        <v>115</v>
      </c>
      <c r="T284" s="206">
        <v>4</v>
      </c>
      <c r="U284" s="31" t="str">
        <f>IF(R284&gt;Data!$M$15,"World Record","-")</f>
        <v>-</v>
      </c>
      <c r="V284" s="31" t="str">
        <f>IF(R284&gt;=Data!$P$14,"GM Norm","-")</f>
        <v>-</v>
      </c>
    </row>
    <row r="285" spans="1:22" ht="16.5" thickBot="1">
      <c r="A285" s="55">
        <v>282</v>
      </c>
      <c r="B285" s="182">
        <v>273</v>
      </c>
      <c r="C285" s="183">
        <v>233</v>
      </c>
      <c r="D285" s="197" t="s">
        <v>500</v>
      </c>
      <c r="E285" s="52">
        <f>VLOOKUP(D285,Data!$B$5:$H$370,5,FALSE)</f>
        <v>0</v>
      </c>
      <c r="F285" s="142">
        <v>0</v>
      </c>
      <c r="G285" s="148">
        <v>5</v>
      </c>
      <c r="H285" s="153">
        <v>0</v>
      </c>
      <c r="I285" s="184">
        <v>300</v>
      </c>
      <c r="J285" s="135">
        <v>0</v>
      </c>
      <c r="K285" s="155">
        <v>5</v>
      </c>
      <c r="L285" s="157">
        <v>0</v>
      </c>
      <c r="M285" s="184">
        <v>300</v>
      </c>
      <c r="N285" s="184">
        <v>111.09</v>
      </c>
      <c r="O285" s="232">
        <v>0</v>
      </c>
      <c r="P285" s="184">
        <v>111.09</v>
      </c>
      <c r="Q285" s="184">
        <v>0</v>
      </c>
      <c r="R285" s="184">
        <v>0</v>
      </c>
      <c r="S285" s="184">
        <v>111</v>
      </c>
      <c r="T285" s="205">
        <v>3</v>
      </c>
      <c r="U285" s="31" t="str">
        <f>IF(R285&gt;Data!$M$15,"World Record","-")</f>
        <v>-</v>
      </c>
      <c r="V285" s="31" t="str">
        <f>IF(R285&gt;=Data!$P$14,"GM Norm","-")</f>
        <v>-</v>
      </c>
    </row>
    <row r="286" spans="1:22" ht="16.5" thickBot="1">
      <c r="A286" s="55">
        <v>283</v>
      </c>
      <c r="B286" s="179">
        <v>273</v>
      </c>
      <c r="C286" s="180">
        <v>237</v>
      </c>
      <c r="D286" s="198" t="s">
        <v>508</v>
      </c>
      <c r="E286" s="52">
        <f>VLOOKUP(D286,Data!$B$5:$H$370,5,FALSE)</f>
        <v>0</v>
      </c>
      <c r="F286" s="142">
        <v>0</v>
      </c>
      <c r="G286" s="148">
        <v>5</v>
      </c>
      <c r="H286" s="153">
        <v>0</v>
      </c>
      <c r="I286" s="181">
        <v>300</v>
      </c>
      <c r="J286" s="135">
        <v>0</v>
      </c>
      <c r="K286" s="155">
        <v>5</v>
      </c>
      <c r="L286" s="157">
        <v>0</v>
      </c>
      <c r="M286" s="181">
        <v>300</v>
      </c>
      <c r="N286" s="181">
        <v>111.09</v>
      </c>
      <c r="O286" s="235">
        <v>0</v>
      </c>
      <c r="P286" s="181">
        <v>111.09</v>
      </c>
      <c r="Q286" s="181">
        <v>0</v>
      </c>
      <c r="R286" s="181">
        <v>0</v>
      </c>
      <c r="S286" s="181">
        <v>108</v>
      </c>
      <c r="T286" s="206">
        <v>9</v>
      </c>
      <c r="U286" s="31" t="str">
        <f>IF(R286&gt;Data!$M$15,"World Record","-")</f>
        <v>-</v>
      </c>
      <c r="V286" s="31" t="str">
        <f>IF(R286&gt;=Data!$P$14,"GM Norm","-")</f>
        <v>-</v>
      </c>
    </row>
    <row r="287" spans="1:22" ht="16.5" thickBot="1">
      <c r="A287" s="55">
        <v>284</v>
      </c>
      <c r="B287" s="182">
        <v>273</v>
      </c>
      <c r="C287" s="183">
        <v>240</v>
      </c>
      <c r="D287" s="197" t="s">
        <v>446</v>
      </c>
      <c r="E287" s="52">
        <f>VLOOKUP(D287,Data!$B$5:$H$370,5,FALSE)</f>
        <v>0</v>
      </c>
      <c r="F287" s="142">
        <v>0</v>
      </c>
      <c r="G287" s="148">
        <v>5</v>
      </c>
      <c r="H287" s="153">
        <v>0</v>
      </c>
      <c r="I287" s="184">
        <v>300</v>
      </c>
      <c r="J287" s="135">
        <v>0</v>
      </c>
      <c r="K287" s="155">
        <v>5</v>
      </c>
      <c r="L287" s="157">
        <v>0</v>
      </c>
      <c r="M287" s="184">
        <v>300</v>
      </c>
      <c r="N287" s="184">
        <v>111.09</v>
      </c>
      <c r="O287" s="232">
        <v>0</v>
      </c>
      <c r="P287" s="184">
        <v>111.09</v>
      </c>
      <c r="Q287" s="184">
        <v>0</v>
      </c>
      <c r="R287" s="184">
        <v>0</v>
      </c>
      <c r="S287" s="184">
        <v>99</v>
      </c>
      <c r="T287" s="205">
        <v>1</v>
      </c>
      <c r="U287" s="31" t="str">
        <f>IF(R287&gt;Data!$M$15,"World Record","-")</f>
        <v>-</v>
      </c>
      <c r="V287" s="31" t="str">
        <f>IF(R287&gt;=Data!$P$14,"GM Norm","-")</f>
        <v>-</v>
      </c>
    </row>
    <row r="288" spans="1:22" ht="16.5" thickBot="1">
      <c r="A288" s="55">
        <v>285</v>
      </c>
      <c r="B288" s="179">
        <v>273</v>
      </c>
      <c r="C288" s="180">
        <v>242</v>
      </c>
      <c r="D288" s="198" t="s">
        <v>428</v>
      </c>
      <c r="E288" s="52">
        <f>VLOOKUP(D288,Data!$B$5:$H$370,5,FALSE)</f>
        <v>0</v>
      </c>
      <c r="F288" s="142">
        <v>0</v>
      </c>
      <c r="G288" s="148">
        <v>5</v>
      </c>
      <c r="H288" s="151">
        <v>0</v>
      </c>
      <c r="I288" s="181">
        <v>300</v>
      </c>
      <c r="J288" s="134">
        <v>0</v>
      </c>
      <c r="K288" s="154">
        <v>5</v>
      </c>
      <c r="L288" s="156">
        <v>0</v>
      </c>
      <c r="M288" s="181">
        <v>300</v>
      </c>
      <c r="N288" s="181">
        <v>111.09</v>
      </c>
      <c r="O288" s="235">
        <v>0</v>
      </c>
      <c r="P288" s="181">
        <v>111.09</v>
      </c>
      <c r="Q288" s="181">
        <v>0</v>
      </c>
      <c r="R288" s="181">
        <v>0</v>
      </c>
      <c r="S288" s="181">
        <v>98</v>
      </c>
      <c r="T288" s="206">
        <v>6</v>
      </c>
      <c r="U288" s="31" t="str">
        <f>IF(R288&gt;Data!$M$15,"World Record","-")</f>
        <v>-</v>
      </c>
      <c r="V288" s="31" t="str">
        <f>IF(R288&gt;=Data!$P$14,"GM Norm","-")</f>
        <v>-</v>
      </c>
    </row>
    <row r="289" spans="1:22" ht="16.5" thickBot="1">
      <c r="A289" s="55">
        <v>286</v>
      </c>
      <c r="B289" s="182">
        <v>273</v>
      </c>
      <c r="C289" s="183">
        <v>245</v>
      </c>
      <c r="D289" s="197" t="s">
        <v>458</v>
      </c>
      <c r="E289" s="52">
        <f>VLOOKUP(D289,Data!$B$5:$H$370,5,FALSE)</f>
        <v>0</v>
      </c>
      <c r="F289" s="142">
        <v>0</v>
      </c>
      <c r="G289" s="148">
        <v>5</v>
      </c>
      <c r="H289" s="161">
        <v>0</v>
      </c>
      <c r="I289" s="184">
        <v>300</v>
      </c>
      <c r="J289" s="158">
        <v>0</v>
      </c>
      <c r="K289" s="160">
        <v>5</v>
      </c>
      <c r="L289" s="161">
        <v>0</v>
      </c>
      <c r="M289" s="184">
        <v>300</v>
      </c>
      <c r="N289" s="184">
        <v>111.09</v>
      </c>
      <c r="O289" s="232">
        <v>0</v>
      </c>
      <c r="P289" s="184">
        <v>111.09</v>
      </c>
      <c r="Q289" s="184">
        <v>0</v>
      </c>
      <c r="R289" s="184">
        <v>0</v>
      </c>
      <c r="S289" s="184">
        <v>92</v>
      </c>
      <c r="T289" s="205">
        <v>5</v>
      </c>
      <c r="U289" s="31" t="str">
        <f>IF(R289&gt;Data!$M$15,"World Record","-")</f>
        <v>-</v>
      </c>
      <c r="V289" s="31" t="str">
        <f>IF(R289&gt;=Data!$P$14,"GM Norm","-")</f>
        <v>-</v>
      </c>
    </row>
    <row r="290" spans="1:22" ht="16.5" thickBot="1">
      <c r="A290" s="55">
        <v>287</v>
      </c>
      <c r="B290" s="179">
        <v>273</v>
      </c>
      <c r="C290" s="180">
        <v>247</v>
      </c>
      <c r="D290" s="198" t="s">
        <v>452</v>
      </c>
      <c r="E290" s="52">
        <f>VLOOKUP(D290,Data!$B$5:$H$370,5,FALSE)</f>
        <v>0</v>
      </c>
      <c r="F290" s="142">
        <v>0</v>
      </c>
      <c r="G290" s="148">
        <v>5</v>
      </c>
      <c r="H290" s="153">
        <v>0</v>
      </c>
      <c r="I290" s="181">
        <v>300</v>
      </c>
      <c r="J290" s="135">
        <v>0</v>
      </c>
      <c r="K290" s="155">
        <v>5</v>
      </c>
      <c r="L290" s="157">
        <v>0</v>
      </c>
      <c r="M290" s="181">
        <v>300</v>
      </c>
      <c r="N290" s="181">
        <v>111.09</v>
      </c>
      <c r="O290" s="235">
        <v>0</v>
      </c>
      <c r="P290" s="181">
        <v>111.09</v>
      </c>
      <c r="Q290" s="181">
        <v>0</v>
      </c>
      <c r="R290" s="181">
        <v>0</v>
      </c>
      <c r="S290" s="181">
        <v>87</v>
      </c>
      <c r="T290" s="206">
        <v>3</v>
      </c>
      <c r="U290" s="31" t="str">
        <f>IF(R290&gt;Data!$M$15,"World Record","-")</f>
        <v>-</v>
      </c>
      <c r="V290" s="31" t="str">
        <f>IF(R290&gt;=Data!$P$14,"GM Norm","-")</f>
        <v>-</v>
      </c>
    </row>
    <row r="291" spans="1:22" ht="16.5" thickBot="1">
      <c r="A291" s="55">
        <v>288</v>
      </c>
      <c r="B291" s="182">
        <v>273</v>
      </c>
      <c r="C291" s="183">
        <v>249</v>
      </c>
      <c r="D291" s="197" t="s">
        <v>434</v>
      </c>
      <c r="E291" s="52">
        <f>VLOOKUP(D291,Data!$B$5:$H$370,5,FALSE)</f>
        <v>0</v>
      </c>
      <c r="F291" s="142">
        <v>0</v>
      </c>
      <c r="G291" s="148">
        <v>5</v>
      </c>
      <c r="H291" s="151">
        <v>0</v>
      </c>
      <c r="I291" s="184">
        <v>300</v>
      </c>
      <c r="J291" s="134">
        <v>0</v>
      </c>
      <c r="K291" s="154">
        <v>5</v>
      </c>
      <c r="L291" s="156">
        <v>0</v>
      </c>
      <c r="M291" s="184">
        <v>300</v>
      </c>
      <c r="N291" s="184">
        <v>111.09</v>
      </c>
      <c r="O291" s="232">
        <v>0</v>
      </c>
      <c r="P291" s="184">
        <v>111.09</v>
      </c>
      <c r="Q291" s="184">
        <v>0</v>
      </c>
      <c r="R291" s="184">
        <v>0</v>
      </c>
      <c r="S291" s="184">
        <v>84</v>
      </c>
      <c r="T291" s="205">
        <v>16</v>
      </c>
      <c r="U291" s="31" t="str">
        <f>IF(R291&gt;Data!$M$15,"World Record","-")</f>
        <v>-</v>
      </c>
      <c r="V291" s="31" t="str">
        <f>IF(R291&gt;=Data!$P$14,"GM Norm","-")</f>
        <v>-</v>
      </c>
    </row>
    <row r="292" spans="1:22" ht="16.5" thickBot="1">
      <c r="A292" s="55">
        <v>289</v>
      </c>
      <c r="B292" s="179">
        <v>273</v>
      </c>
      <c r="C292" s="180">
        <v>267</v>
      </c>
      <c r="D292" s="198" t="s">
        <v>438</v>
      </c>
      <c r="E292" s="52">
        <f>VLOOKUP(D292,Data!$B$5:$H$370,5,FALSE)</f>
        <v>0</v>
      </c>
      <c r="F292" s="142">
        <v>0</v>
      </c>
      <c r="G292" s="148">
        <v>5</v>
      </c>
      <c r="H292" s="153">
        <v>0</v>
      </c>
      <c r="I292" s="181">
        <v>300</v>
      </c>
      <c r="J292" s="135">
        <v>0</v>
      </c>
      <c r="K292" s="155">
        <v>5</v>
      </c>
      <c r="L292" s="157">
        <v>0</v>
      </c>
      <c r="M292" s="181">
        <v>300</v>
      </c>
      <c r="N292" s="181">
        <v>111.09</v>
      </c>
      <c r="O292" s="235">
        <v>0</v>
      </c>
      <c r="P292" s="181">
        <v>111.09</v>
      </c>
      <c r="Q292" s="181">
        <v>0</v>
      </c>
      <c r="R292" s="181">
        <v>0</v>
      </c>
      <c r="S292" s="181">
        <v>68</v>
      </c>
      <c r="T292" s="206">
        <v>0</v>
      </c>
      <c r="U292" s="31" t="str">
        <f>IF(R292&gt;Data!$M$15,"World Record","-")</f>
        <v>-</v>
      </c>
      <c r="V292" s="31" t="str">
        <f>IF(R292&gt;=Data!$P$14,"GM Norm","-")</f>
        <v>-</v>
      </c>
    </row>
    <row r="293" spans="1:22" ht="16.5" thickBot="1">
      <c r="A293" s="55">
        <v>290</v>
      </c>
      <c r="B293" s="182">
        <v>273</v>
      </c>
      <c r="C293" s="183">
        <v>267</v>
      </c>
      <c r="D293" s="197" t="s">
        <v>460</v>
      </c>
      <c r="E293" s="52">
        <f>VLOOKUP(D293,Data!$B$5:$H$370,5,FALSE)</f>
        <v>0</v>
      </c>
      <c r="F293" s="142">
        <v>0</v>
      </c>
      <c r="G293" s="148">
        <v>5</v>
      </c>
      <c r="H293" s="153">
        <v>0</v>
      </c>
      <c r="I293" s="184">
        <v>300</v>
      </c>
      <c r="J293" s="135">
        <v>0</v>
      </c>
      <c r="K293" s="155">
        <v>5</v>
      </c>
      <c r="L293" s="157">
        <v>0</v>
      </c>
      <c r="M293" s="184">
        <v>300</v>
      </c>
      <c r="N293" s="184">
        <v>111.09</v>
      </c>
      <c r="O293" s="232">
        <v>0</v>
      </c>
      <c r="P293" s="184">
        <v>111.09</v>
      </c>
      <c r="Q293" s="184">
        <v>0</v>
      </c>
      <c r="R293" s="184">
        <v>0</v>
      </c>
      <c r="S293" s="184">
        <v>68</v>
      </c>
      <c r="T293" s="205">
        <v>1</v>
      </c>
      <c r="U293" s="31" t="str">
        <f>IF(R293&gt;Data!$M$15,"World Record","-")</f>
        <v>-</v>
      </c>
      <c r="V293" s="31" t="str">
        <f>IF(R293&gt;=Data!$P$14,"GM Norm","-")</f>
        <v>-</v>
      </c>
    </row>
    <row r="294" spans="1:22" ht="16.5" thickBot="1">
      <c r="A294" s="55">
        <v>291</v>
      </c>
      <c r="B294" s="179">
        <v>273</v>
      </c>
      <c r="C294" s="180">
        <v>269</v>
      </c>
      <c r="D294" s="198" t="s">
        <v>277</v>
      </c>
      <c r="E294" s="52">
        <f>VLOOKUP(D294,Data!$B$5:$H$370,5,FALSE)</f>
        <v>0</v>
      </c>
      <c r="F294" s="142">
        <v>0</v>
      </c>
      <c r="G294" s="148">
        <v>5</v>
      </c>
      <c r="H294" s="153">
        <v>0</v>
      </c>
      <c r="I294" s="181">
        <v>300</v>
      </c>
      <c r="J294" s="135">
        <v>0</v>
      </c>
      <c r="K294" s="155">
        <v>5</v>
      </c>
      <c r="L294" s="157">
        <v>0</v>
      </c>
      <c r="M294" s="181">
        <v>300</v>
      </c>
      <c r="N294" s="181">
        <v>111.09</v>
      </c>
      <c r="O294" s="235">
        <v>0</v>
      </c>
      <c r="P294" s="181">
        <v>111.09</v>
      </c>
      <c r="Q294" s="181">
        <v>0</v>
      </c>
      <c r="R294" s="181">
        <v>0</v>
      </c>
      <c r="S294" s="181">
        <v>67</v>
      </c>
      <c r="T294" s="206">
        <v>0</v>
      </c>
      <c r="U294" s="31" t="str">
        <f>IF(R294&gt;Data!$M$15,"World Record","-")</f>
        <v>-</v>
      </c>
      <c r="V294" s="31" t="str">
        <f>IF(R294&gt;=Data!$P$14,"GM Norm","-")</f>
        <v>-</v>
      </c>
    </row>
    <row r="295" spans="1:22" ht="16.5" thickBot="1">
      <c r="A295" s="55">
        <v>292</v>
      </c>
      <c r="B295" s="182">
        <v>273</v>
      </c>
      <c r="C295" s="183">
        <v>269</v>
      </c>
      <c r="D295" s="197" t="s">
        <v>470</v>
      </c>
      <c r="E295" s="52">
        <f>VLOOKUP(D295,Data!$B$5:$H$370,5,FALSE)</f>
        <v>0</v>
      </c>
      <c r="F295" s="142">
        <v>0</v>
      </c>
      <c r="G295" s="148">
        <v>5</v>
      </c>
      <c r="H295" s="153">
        <v>0</v>
      </c>
      <c r="I295" s="184">
        <v>300</v>
      </c>
      <c r="J295" s="135">
        <v>0</v>
      </c>
      <c r="K295" s="155">
        <v>5</v>
      </c>
      <c r="L295" s="157">
        <v>0</v>
      </c>
      <c r="M295" s="184">
        <v>300</v>
      </c>
      <c r="N295" s="184">
        <v>111.09</v>
      </c>
      <c r="O295" s="232">
        <v>0</v>
      </c>
      <c r="P295" s="184">
        <v>111.09</v>
      </c>
      <c r="Q295" s="184">
        <v>0</v>
      </c>
      <c r="R295" s="184">
        <v>0</v>
      </c>
      <c r="S295" s="184">
        <v>67</v>
      </c>
      <c r="T295" s="205">
        <v>0</v>
      </c>
      <c r="U295" s="31" t="str">
        <f>IF(R295&gt;Data!$M$15,"World Record","-")</f>
        <v>-</v>
      </c>
      <c r="V295" s="31" t="str">
        <f>IF(R295&gt;=Data!$P$14,"GM Norm","-")</f>
        <v>-</v>
      </c>
    </row>
    <row r="296" spans="1:22" ht="16.5" thickBot="1">
      <c r="A296" s="55">
        <v>293</v>
      </c>
      <c r="B296" s="179">
        <v>273</v>
      </c>
      <c r="C296" s="180">
        <v>269</v>
      </c>
      <c r="D296" s="198" t="s">
        <v>366</v>
      </c>
      <c r="E296" s="52">
        <f>VLOOKUP(D296,Data!$B$5:$H$370,5,FALSE)</f>
        <v>0</v>
      </c>
      <c r="F296" s="142">
        <v>0</v>
      </c>
      <c r="G296" s="148">
        <v>5</v>
      </c>
      <c r="H296" s="153">
        <v>0</v>
      </c>
      <c r="I296" s="181">
        <v>300</v>
      </c>
      <c r="J296" s="135">
        <v>0</v>
      </c>
      <c r="K296" s="155">
        <v>5</v>
      </c>
      <c r="L296" s="157">
        <v>0</v>
      </c>
      <c r="M296" s="181">
        <v>300</v>
      </c>
      <c r="N296" s="181">
        <v>111.09</v>
      </c>
      <c r="O296" s="235">
        <v>0</v>
      </c>
      <c r="P296" s="181">
        <v>111.09</v>
      </c>
      <c r="Q296" s="181">
        <v>0</v>
      </c>
      <c r="R296" s="181">
        <v>0</v>
      </c>
      <c r="S296" s="181">
        <v>67</v>
      </c>
      <c r="T296" s="206">
        <v>19</v>
      </c>
      <c r="U296" s="31" t="str">
        <f>IF(R296&gt;Data!$M$15,"World Record","-")</f>
        <v>-</v>
      </c>
      <c r="V296" s="31" t="str">
        <f>IF(R296&gt;=Data!$P$14,"GM Norm","-")</f>
        <v>-</v>
      </c>
    </row>
    <row r="297" spans="1:22" ht="16.5" thickBot="1">
      <c r="A297" s="55">
        <v>294</v>
      </c>
      <c r="B297" s="182">
        <v>273</v>
      </c>
      <c r="C297" s="183">
        <v>278</v>
      </c>
      <c r="D297" s="197" t="s">
        <v>355</v>
      </c>
      <c r="E297" s="52">
        <f>VLOOKUP(D297,Data!$B$5:$H$370,5,FALSE)</f>
        <v>0</v>
      </c>
      <c r="F297" s="142">
        <v>0</v>
      </c>
      <c r="G297" s="148">
        <v>5</v>
      </c>
      <c r="H297" s="151">
        <v>0</v>
      </c>
      <c r="I297" s="184">
        <v>300</v>
      </c>
      <c r="J297" s="134">
        <v>0</v>
      </c>
      <c r="K297" s="154">
        <v>5</v>
      </c>
      <c r="L297" s="156">
        <v>0</v>
      </c>
      <c r="M297" s="184">
        <v>300</v>
      </c>
      <c r="N297" s="184">
        <v>111.09</v>
      </c>
      <c r="O297" s="232">
        <v>0</v>
      </c>
      <c r="P297" s="184">
        <v>111.09</v>
      </c>
      <c r="Q297" s="184">
        <v>0</v>
      </c>
      <c r="R297" s="184">
        <v>0</v>
      </c>
      <c r="S297" s="184">
        <v>48</v>
      </c>
      <c r="T297" s="205">
        <v>1</v>
      </c>
      <c r="U297" s="31" t="str">
        <f>IF(R297&gt;Data!$M$15,"World Record","-")</f>
        <v>-</v>
      </c>
      <c r="V297" s="31" t="str">
        <f>IF(R297&gt;=Data!$P$14,"GM Norm","-")</f>
        <v>-</v>
      </c>
    </row>
    <row r="298" spans="1:22" ht="16.5" thickBot="1">
      <c r="A298" s="55">
        <v>295</v>
      </c>
      <c r="B298" s="179">
        <v>273</v>
      </c>
      <c r="C298" s="180">
        <v>279</v>
      </c>
      <c r="D298" s="198" t="s">
        <v>488</v>
      </c>
      <c r="E298" s="52">
        <f>VLOOKUP(D298,Data!$B$5:$H$370,5,FALSE)</f>
        <v>0</v>
      </c>
      <c r="F298" s="142">
        <v>0</v>
      </c>
      <c r="G298" s="148">
        <v>5</v>
      </c>
      <c r="H298" s="153">
        <v>0</v>
      </c>
      <c r="I298" s="181">
        <v>300</v>
      </c>
      <c r="J298" s="135">
        <v>0</v>
      </c>
      <c r="K298" s="155">
        <v>5</v>
      </c>
      <c r="L298" s="157">
        <v>0</v>
      </c>
      <c r="M298" s="181">
        <v>300</v>
      </c>
      <c r="N298" s="181">
        <v>111.09</v>
      </c>
      <c r="O298" s="235">
        <v>0</v>
      </c>
      <c r="P298" s="181">
        <v>111.09</v>
      </c>
      <c r="Q298" s="181">
        <v>0</v>
      </c>
      <c r="R298" s="181">
        <v>0</v>
      </c>
      <c r="S298" s="181">
        <v>47</v>
      </c>
      <c r="T298" s="206">
        <v>0</v>
      </c>
      <c r="U298" s="31" t="str">
        <f>IF(R298&gt;Data!$M$15,"World Record","-")</f>
        <v>-</v>
      </c>
      <c r="V298" s="31" t="str">
        <f>IF(R298&gt;=Data!$P$14,"GM Norm","-")</f>
        <v>-</v>
      </c>
    </row>
    <row r="299" spans="1:22" ht="16.5" thickBot="1">
      <c r="A299" s="55">
        <v>296</v>
      </c>
      <c r="B299" s="182">
        <v>273</v>
      </c>
      <c r="C299" s="183">
        <v>279</v>
      </c>
      <c r="D299" s="197" t="s">
        <v>177</v>
      </c>
      <c r="E299" s="52">
        <f>VLOOKUP(D299,Data!$B$5:$H$370,5,FALSE)</f>
        <v>0</v>
      </c>
      <c r="F299" s="142">
        <v>0</v>
      </c>
      <c r="G299" s="148">
        <v>5</v>
      </c>
      <c r="H299" s="153">
        <v>0</v>
      </c>
      <c r="I299" s="184">
        <v>300</v>
      </c>
      <c r="J299" s="135">
        <v>0</v>
      </c>
      <c r="K299" s="155">
        <v>5</v>
      </c>
      <c r="L299" s="157">
        <v>0</v>
      </c>
      <c r="M299" s="184">
        <v>300</v>
      </c>
      <c r="N299" s="184">
        <v>111.09</v>
      </c>
      <c r="O299" s="232">
        <v>0</v>
      </c>
      <c r="P299" s="184">
        <v>111.09</v>
      </c>
      <c r="Q299" s="184">
        <v>0</v>
      </c>
      <c r="R299" s="184">
        <v>0</v>
      </c>
      <c r="S299" s="184">
        <v>47</v>
      </c>
      <c r="T299" s="205">
        <v>5</v>
      </c>
      <c r="U299" s="31" t="str">
        <f>IF(R299&gt;Data!$M$15,"World Record","-")</f>
        <v>-</v>
      </c>
      <c r="V299" s="31" t="str">
        <f>IF(R299&gt;=Data!$P$14,"GM Norm","-")</f>
        <v>-</v>
      </c>
    </row>
    <row r="300" spans="1:22" ht="16.5" thickBot="1">
      <c r="A300" s="55">
        <v>297</v>
      </c>
      <c r="B300" s="179">
        <v>273</v>
      </c>
      <c r="C300" s="180">
        <v>283</v>
      </c>
      <c r="D300" s="198" t="s">
        <v>352</v>
      </c>
      <c r="E300" s="52">
        <f>VLOOKUP(D300,Data!$B$5:$H$370,5,FALSE)</f>
        <v>0</v>
      </c>
      <c r="F300" s="142">
        <v>0</v>
      </c>
      <c r="G300" s="148">
        <v>5</v>
      </c>
      <c r="H300" s="151">
        <v>0</v>
      </c>
      <c r="I300" s="181">
        <v>300</v>
      </c>
      <c r="J300" s="134">
        <v>0</v>
      </c>
      <c r="K300" s="154">
        <v>5</v>
      </c>
      <c r="L300" s="156">
        <v>0</v>
      </c>
      <c r="M300" s="181">
        <v>300</v>
      </c>
      <c r="N300" s="181">
        <v>111.09</v>
      </c>
      <c r="O300" s="235">
        <v>0</v>
      </c>
      <c r="P300" s="181">
        <v>111.09</v>
      </c>
      <c r="Q300" s="181">
        <v>0</v>
      </c>
      <c r="R300" s="181">
        <v>0</v>
      </c>
      <c r="S300" s="181">
        <v>42</v>
      </c>
      <c r="T300" s="206">
        <v>1</v>
      </c>
      <c r="U300" s="31" t="str">
        <f>IF(R300&gt;Data!$M$15,"World Record","-")</f>
        <v>-</v>
      </c>
      <c r="V300" s="31" t="str">
        <f>IF(R300&gt;=Data!$P$14,"GM Norm","-")</f>
        <v>-</v>
      </c>
    </row>
    <row r="301" spans="1:22" ht="16.5" thickBot="1">
      <c r="A301" s="55">
        <v>298</v>
      </c>
      <c r="B301" s="182">
        <v>273</v>
      </c>
      <c r="C301" s="183">
        <v>284</v>
      </c>
      <c r="D301" s="197" t="s">
        <v>307</v>
      </c>
      <c r="E301" s="52">
        <f>VLOOKUP(D301,Data!$B$5:$H$370,5,FALSE)</f>
        <v>0</v>
      </c>
      <c r="F301" s="142">
        <v>0</v>
      </c>
      <c r="G301" s="148">
        <v>5</v>
      </c>
      <c r="H301" s="153">
        <v>0</v>
      </c>
      <c r="I301" s="184">
        <v>300</v>
      </c>
      <c r="J301" s="135">
        <v>0</v>
      </c>
      <c r="K301" s="155">
        <v>5</v>
      </c>
      <c r="L301" s="157">
        <v>0</v>
      </c>
      <c r="M301" s="184">
        <v>300</v>
      </c>
      <c r="N301" s="184">
        <v>111.09</v>
      </c>
      <c r="O301" s="232">
        <v>0</v>
      </c>
      <c r="P301" s="184">
        <v>111.09</v>
      </c>
      <c r="Q301" s="184">
        <v>0</v>
      </c>
      <c r="R301" s="184">
        <v>0</v>
      </c>
      <c r="S301" s="184">
        <v>41</v>
      </c>
      <c r="T301" s="205">
        <v>12</v>
      </c>
      <c r="U301" s="31" t="str">
        <f>IF(R301&gt;Data!$M$15,"World Record","-")</f>
        <v>-</v>
      </c>
      <c r="V301" s="31" t="str">
        <f>IF(R301&gt;=Data!$P$14,"GM Norm","-")</f>
        <v>-</v>
      </c>
    </row>
    <row r="302" spans="1:22" ht="16.5" thickBot="1">
      <c r="A302" s="55">
        <v>299</v>
      </c>
      <c r="B302" s="179">
        <v>273</v>
      </c>
      <c r="C302" s="180">
        <v>291</v>
      </c>
      <c r="D302" s="198" t="s">
        <v>172</v>
      </c>
      <c r="E302" s="52">
        <f>VLOOKUP(D302,Data!$B$5:$H$370,5,FALSE)</f>
        <v>0</v>
      </c>
      <c r="F302" s="142">
        <v>0</v>
      </c>
      <c r="G302" s="148">
        <v>5</v>
      </c>
      <c r="H302" s="153">
        <v>0</v>
      </c>
      <c r="I302" s="181">
        <v>300</v>
      </c>
      <c r="J302" s="135">
        <v>0</v>
      </c>
      <c r="K302" s="155">
        <v>5</v>
      </c>
      <c r="L302" s="157">
        <v>0</v>
      </c>
      <c r="M302" s="181">
        <v>300</v>
      </c>
      <c r="N302" s="181">
        <v>111.09</v>
      </c>
      <c r="O302" s="235">
        <v>0</v>
      </c>
      <c r="P302" s="181">
        <v>111.09</v>
      </c>
      <c r="Q302" s="181">
        <v>0</v>
      </c>
      <c r="R302" s="181">
        <v>0</v>
      </c>
      <c r="S302" s="181">
        <v>29</v>
      </c>
      <c r="T302" s="206">
        <v>0</v>
      </c>
      <c r="U302" s="31" t="str">
        <f>IF(R302&gt;Data!$M$15,"World Record","-")</f>
        <v>-</v>
      </c>
      <c r="V302" s="31" t="str">
        <f>IF(R302&gt;=Data!$P$14,"GM Norm","-")</f>
        <v>-</v>
      </c>
    </row>
    <row r="303" spans="1:22" ht="16.5" thickBot="1">
      <c r="A303" s="55">
        <v>300</v>
      </c>
      <c r="B303" s="182">
        <v>273</v>
      </c>
      <c r="C303" s="183">
        <v>291</v>
      </c>
      <c r="D303" s="197" t="s">
        <v>391</v>
      </c>
      <c r="E303" s="52">
        <f>VLOOKUP(D303,Data!$B$5:$H$370,5,FALSE)</f>
        <v>0</v>
      </c>
      <c r="F303" s="142">
        <v>0</v>
      </c>
      <c r="G303" s="148">
        <v>5</v>
      </c>
      <c r="H303" s="153">
        <v>0</v>
      </c>
      <c r="I303" s="184">
        <v>300</v>
      </c>
      <c r="J303" s="135">
        <v>0</v>
      </c>
      <c r="K303" s="155">
        <v>5</v>
      </c>
      <c r="L303" s="157">
        <v>0</v>
      </c>
      <c r="M303" s="184">
        <v>300</v>
      </c>
      <c r="N303" s="184">
        <v>111.09</v>
      </c>
      <c r="O303" s="232">
        <v>0</v>
      </c>
      <c r="P303" s="184">
        <v>111.09</v>
      </c>
      <c r="Q303" s="184">
        <v>0</v>
      </c>
      <c r="R303" s="184">
        <v>0</v>
      </c>
      <c r="S303" s="184">
        <v>29</v>
      </c>
      <c r="T303" s="205">
        <v>2</v>
      </c>
      <c r="U303" s="31" t="str">
        <f>IF(R303&gt;Data!$M$15,"World Record","-")</f>
        <v>-</v>
      </c>
      <c r="V303" s="31" t="str">
        <f>IF(R303&gt;=Data!$P$14,"GM Norm","-")</f>
        <v>-</v>
      </c>
    </row>
    <row r="304" spans="1:22" ht="16.5" thickBot="1">
      <c r="A304" s="55">
        <v>301</v>
      </c>
      <c r="B304" s="179">
        <v>273</v>
      </c>
      <c r="C304" s="180">
        <v>294</v>
      </c>
      <c r="D304" s="198" t="s">
        <v>475</v>
      </c>
      <c r="E304" s="52">
        <f>VLOOKUP(D304,Data!$B$5:$H$370,5,FALSE)</f>
        <v>0</v>
      </c>
      <c r="F304" s="142">
        <v>0</v>
      </c>
      <c r="G304" s="148">
        <v>5</v>
      </c>
      <c r="H304" s="153">
        <v>0</v>
      </c>
      <c r="I304" s="181">
        <v>300</v>
      </c>
      <c r="J304" s="135">
        <v>0</v>
      </c>
      <c r="K304" s="155">
        <v>5</v>
      </c>
      <c r="L304" s="157">
        <v>0</v>
      </c>
      <c r="M304" s="181">
        <v>300</v>
      </c>
      <c r="N304" s="181">
        <v>111.09</v>
      </c>
      <c r="O304" s="235">
        <v>0</v>
      </c>
      <c r="P304" s="181">
        <v>111.09</v>
      </c>
      <c r="Q304" s="181">
        <v>0</v>
      </c>
      <c r="R304" s="181">
        <v>0</v>
      </c>
      <c r="S304" s="181">
        <v>27</v>
      </c>
      <c r="T304" s="206">
        <v>6</v>
      </c>
      <c r="U304" s="31" t="str">
        <f>IF(R304&gt;Data!$M$15,"World Record","-")</f>
        <v>-</v>
      </c>
      <c r="V304" s="31" t="str">
        <f>IF(R304&gt;=Data!$P$14,"GM Norm","-")</f>
        <v>-</v>
      </c>
    </row>
    <row r="305" spans="1:22" ht="16.5" thickBot="1">
      <c r="A305" s="55">
        <v>302</v>
      </c>
      <c r="B305" s="182">
        <v>273</v>
      </c>
      <c r="C305" s="183">
        <v>296</v>
      </c>
      <c r="D305" s="197" t="s">
        <v>482</v>
      </c>
      <c r="E305" s="52">
        <f>VLOOKUP(D305,Data!$B$5:$H$370,5,FALSE)</f>
        <v>0</v>
      </c>
      <c r="F305" s="142">
        <v>0</v>
      </c>
      <c r="G305" s="148">
        <v>5</v>
      </c>
      <c r="H305" s="151">
        <v>0</v>
      </c>
      <c r="I305" s="184">
        <v>300</v>
      </c>
      <c r="J305" s="134">
        <v>0</v>
      </c>
      <c r="K305" s="154">
        <v>5</v>
      </c>
      <c r="L305" s="156">
        <v>0</v>
      </c>
      <c r="M305" s="184">
        <v>300</v>
      </c>
      <c r="N305" s="184">
        <v>111.09</v>
      </c>
      <c r="O305" s="232">
        <v>0</v>
      </c>
      <c r="P305" s="184">
        <v>111.09</v>
      </c>
      <c r="Q305" s="184">
        <v>0</v>
      </c>
      <c r="R305" s="184">
        <v>0</v>
      </c>
      <c r="S305" s="184">
        <v>21</v>
      </c>
      <c r="T305" s="205">
        <v>21</v>
      </c>
      <c r="U305" s="31" t="str">
        <f>IF(R305&gt;Data!$M$15,"World Record","-")</f>
        <v>-</v>
      </c>
      <c r="V305" s="31" t="str">
        <f>IF(R305&gt;=Data!$P$14,"GM Norm","-")</f>
        <v>-</v>
      </c>
    </row>
    <row r="306" spans="1:22" ht="16.5" thickBot="1">
      <c r="A306" s="55">
        <v>303</v>
      </c>
      <c r="B306" s="179">
        <v>273</v>
      </c>
      <c r="C306" s="180">
        <v>296</v>
      </c>
      <c r="D306" s="198" t="s">
        <v>477</v>
      </c>
      <c r="E306" s="52">
        <f>VLOOKUP(D306,Data!$B$5:$H$370,5,FALSE)</f>
        <v>0</v>
      </c>
      <c r="F306" s="142">
        <v>0</v>
      </c>
      <c r="G306" s="148">
        <v>5</v>
      </c>
      <c r="H306" s="151">
        <v>0</v>
      </c>
      <c r="I306" s="181">
        <v>300</v>
      </c>
      <c r="J306" s="134">
        <v>0</v>
      </c>
      <c r="K306" s="154">
        <v>5</v>
      </c>
      <c r="L306" s="156">
        <v>0</v>
      </c>
      <c r="M306" s="181">
        <v>300</v>
      </c>
      <c r="N306" s="181">
        <v>111.09</v>
      </c>
      <c r="O306" s="235">
        <v>0</v>
      </c>
      <c r="P306" s="181">
        <v>111.09</v>
      </c>
      <c r="Q306" s="181">
        <v>0</v>
      </c>
      <c r="R306" s="181">
        <v>0</v>
      </c>
      <c r="S306" s="181">
        <v>21</v>
      </c>
      <c r="T306" s="206">
        <v>2</v>
      </c>
      <c r="U306" s="31" t="str">
        <f>IF(R306&gt;Data!$M$15,"World Record","-")</f>
        <v>-</v>
      </c>
      <c r="V306" s="31" t="str">
        <f>IF(R306&gt;=Data!$P$14,"GM Norm","-")</f>
        <v>-</v>
      </c>
    </row>
    <row r="307" spans="1:22" ht="16.5" thickBot="1">
      <c r="A307" s="55">
        <v>304</v>
      </c>
      <c r="B307" s="182">
        <v>273</v>
      </c>
      <c r="C307" s="183">
        <v>299</v>
      </c>
      <c r="D307" s="197" t="s">
        <v>433</v>
      </c>
      <c r="E307" s="52">
        <f>VLOOKUP(D307,Data!$B$5:$H$370,5,FALSE)</f>
        <v>0</v>
      </c>
      <c r="F307" s="142">
        <v>0</v>
      </c>
      <c r="G307" s="148">
        <v>5</v>
      </c>
      <c r="H307" s="153">
        <v>0</v>
      </c>
      <c r="I307" s="184">
        <v>300</v>
      </c>
      <c r="J307" s="135">
        <v>0</v>
      </c>
      <c r="K307" s="155">
        <v>5</v>
      </c>
      <c r="L307" s="157">
        <v>0</v>
      </c>
      <c r="M307" s="184">
        <v>300</v>
      </c>
      <c r="N307" s="184">
        <v>111.09</v>
      </c>
      <c r="O307" s="232">
        <v>0</v>
      </c>
      <c r="P307" s="184">
        <v>111.09</v>
      </c>
      <c r="Q307" s="184">
        <v>0</v>
      </c>
      <c r="R307" s="184">
        <v>0</v>
      </c>
      <c r="S307" s="184">
        <v>19</v>
      </c>
      <c r="T307" s="205">
        <v>1</v>
      </c>
      <c r="U307" s="31" t="str">
        <f>IF(R307&gt;Data!$M$15,"World Record","-")</f>
        <v>-</v>
      </c>
      <c r="V307" s="31" t="str">
        <f>IF(R307&gt;=Data!$P$14,"GM Norm","-")</f>
        <v>-</v>
      </c>
    </row>
    <row r="308" spans="1:22" ht="16.5" thickBot="1">
      <c r="A308" s="55">
        <v>305</v>
      </c>
      <c r="B308" s="179">
        <v>273</v>
      </c>
      <c r="C308" s="180">
        <v>300</v>
      </c>
      <c r="D308" s="198" t="s">
        <v>441</v>
      </c>
      <c r="E308" s="52">
        <f>VLOOKUP(D308,Data!$B$5:$H$370,5,FALSE)</f>
        <v>0</v>
      </c>
      <c r="F308" s="142">
        <v>0</v>
      </c>
      <c r="G308" s="148">
        <v>5</v>
      </c>
      <c r="H308" s="153">
        <v>0</v>
      </c>
      <c r="I308" s="181">
        <v>300</v>
      </c>
      <c r="J308" s="135">
        <v>0</v>
      </c>
      <c r="K308" s="155">
        <v>5</v>
      </c>
      <c r="L308" s="157">
        <v>0</v>
      </c>
      <c r="M308" s="181">
        <v>300</v>
      </c>
      <c r="N308" s="181">
        <v>111.09</v>
      </c>
      <c r="O308" s="235">
        <v>0</v>
      </c>
      <c r="P308" s="181">
        <v>111.09</v>
      </c>
      <c r="Q308" s="181">
        <v>0</v>
      </c>
      <c r="R308" s="181">
        <v>0</v>
      </c>
      <c r="S308" s="181">
        <v>18</v>
      </c>
      <c r="T308" s="206">
        <v>7</v>
      </c>
      <c r="U308" s="31" t="str">
        <f>IF(R308&gt;Data!$M$15,"World Record","-")</f>
        <v>-</v>
      </c>
      <c r="V308" s="31" t="str">
        <f>IF(R308&gt;=Data!$P$14,"GM Norm","-")</f>
        <v>-</v>
      </c>
    </row>
    <row r="309" spans="1:22" ht="16.5" thickBot="1">
      <c r="A309" s="55">
        <v>306</v>
      </c>
      <c r="B309" s="182">
        <v>273</v>
      </c>
      <c r="C309" s="183">
        <v>305</v>
      </c>
      <c r="D309" s="197" t="s">
        <v>480</v>
      </c>
      <c r="E309" s="52">
        <f>VLOOKUP(D309,Data!$B$5:$H$370,5,FALSE)</f>
        <v>0</v>
      </c>
      <c r="F309" s="142">
        <v>0</v>
      </c>
      <c r="G309" s="148">
        <v>5</v>
      </c>
      <c r="H309" s="153">
        <v>0</v>
      </c>
      <c r="I309" s="184">
        <v>300</v>
      </c>
      <c r="J309" s="135">
        <v>0</v>
      </c>
      <c r="K309" s="155">
        <v>5</v>
      </c>
      <c r="L309" s="157">
        <v>0</v>
      </c>
      <c r="M309" s="184">
        <v>300</v>
      </c>
      <c r="N309" s="184">
        <v>111.09</v>
      </c>
      <c r="O309" s="232">
        <v>0</v>
      </c>
      <c r="P309" s="184">
        <v>111.09</v>
      </c>
      <c r="Q309" s="184">
        <v>0</v>
      </c>
      <c r="R309" s="184">
        <v>0</v>
      </c>
      <c r="S309" s="184">
        <v>11</v>
      </c>
      <c r="T309" s="205">
        <v>11</v>
      </c>
      <c r="U309" s="31" t="str">
        <f>IF(R309&gt;Data!$M$15,"World Record","-")</f>
        <v>-</v>
      </c>
      <c r="V309" s="31" t="str">
        <f>IF(R309&gt;=Data!$P$14,"GM Norm","-")</f>
        <v>-</v>
      </c>
    </row>
    <row r="310" spans="1:22" ht="16.5" thickBot="1">
      <c r="A310" s="55">
        <v>307</v>
      </c>
      <c r="B310" s="179">
        <v>273</v>
      </c>
      <c r="C310" s="180">
        <v>307</v>
      </c>
      <c r="D310" s="198" t="s">
        <v>346</v>
      </c>
      <c r="E310" s="52">
        <f>VLOOKUP(D310,Data!$B$5:$H$370,5,FALSE)</f>
        <v>0</v>
      </c>
      <c r="F310" s="142">
        <v>0</v>
      </c>
      <c r="G310" s="148">
        <v>5</v>
      </c>
      <c r="H310" s="151">
        <v>0</v>
      </c>
      <c r="I310" s="181">
        <v>300</v>
      </c>
      <c r="J310" s="134">
        <v>0</v>
      </c>
      <c r="K310" s="154">
        <v>5</v>
      </c>
      <c r="L310" s="156">
        <v>0</v>
      </c>
      <c r="M310" s="181">
        <v>300</v>
      </c>
      <c r="N310" s="181">
        <v>111.09</v>
      </c>
      <c r="O310" s="235">
        <v>0</v>
      </c>
      <c r="P310" s="181">
        <v>111.09</v>
      </c>
      <c r="Q310" s="181">
        <v>0</v>
      </c>
      <c r="R310" s="181">
        <v>0</v>
      </c>
      <c r="S310" s="181">
        <v>0</v>
      </c>
      <c r="T310" s="206">
        <v>0</v>
      </c>
      <c r="U310" s="31" t="str">
        <f>IF(R310&gt;Data!$M$15,"World Record","-")</f>
        <v>-</v>
      </c>
      <c r="V310" s="31" t="str">
        <f>IF(R310&gt;=Data!$P$14,"GM Norm","-")</f>
        <v>-</v>
      </c>
    </row>
    <row r="311" spans="1:22" ht="16.5" thickBot="1">
      <c r="A311" s="55">
        <v>308</v>
      </c>
      <c r="B311" s="182">
        <v>273</v>
      </c>
      <c r="C311" s="183">
        <v>307</v>
      </c>
      <c r="D311" s="197" t="s">
        <v>184</v>
      </c>
      <c r="E311" s="52">
        <f>VLOOKUP(D311,Data!$B$5:$H$370,5,FALSE)</f>
        <v>0</v>
      </c>
      <c r="F311" s="142">
        <v>0</v>
      </c>
      <c r="G311" s="148">
        <v>5</v>
      </c>
      <c r="H311" s="151">
        <v>0</v>
      </c>
      <c r="I311" s="184">
        <v>300</v>
      </c>
      <c r="J311" s="134">
        <v>0</v>
      </c>
      <c r="K311" s="154">
        <v>5</v>
      </c>
      <c r="L311" s="156">
        <v>0</v>
      </c>
      <c r="M311" s="184">
        <v>300</v>
      </c>
      <c r="N311" s="184">
        <v>111.09</v>
      </c>
      <c r="O311" s="232">
        <v>0</v>
      </c>
      <c r="P311" s="184">
        <v>111.09</v>
      </c>
      <c r="Q311" s="184">
        <v>0</v>
      </c>
      <c r="R311" s="184">
        <v>0</v>
      </c>
      <c r="S311" s="184">
        <v>0</v>
      </c>
      <c r="T311" s="205">
        <v>0</v>
      </c>
      <c r="U311" s="31" t="str">
        <f>IF(R311&gt;Data!$M$15,"World Record","-")</f>
        <v>-</v>
      </c>
      <c r="V311" s="31" t="str">
        <f>IF(R311&gt;=Data!$P$14,"GM Norm","-")</f>
        <v>-</v>
      </c>
    </row>
    <row r="312" spans="1:22" ht="16.5" thickBot="1">
      <c r="A312" s="55">
        <v>309</v>
      </c>
      <c r="B312" s="179">
        <v>273</v>
      </c>
      <c r="C312" s="180">
        <v>307</v>
      </c>
      <c r="D312" s="198" t="s">
        <v>261</v>
      </c>
      <c r="E312" s="52">
        <f>VLOOKUP(D312,Data!$B$5:$H$370,5,FALSE)</f>
        <v>0</v>
      </c>
      <c r="F312" s="142">
        <v>0</v>
      </c>
      <c r="G312" s="148">
        <v>5</v>
      </c>
      <c r="H312" s="151">
        <v>0</v>
      </c>
      <c r="I312" s="181">
        <v>300</v>
      </c>
      <c r="J312" s="134">
        <v>0</v>
      </c>
      <c r="K312" s="154">
        <v>5</v>
      </c>
      <c r="L312" s="156">
        <v>0</v>
      </c>
      <c r="M312" s="181">
        <v>300</v>
      </c>
      <c r="N312" s="181">
        <v>111.09</v>
      </c>
      <c r="O312" s="235">
        <v>0</v>
      </c>
      <c r="P312" s="181">
        <v>111.09</v>
      </c>
      <c r="Q312" s="181">
        <v>0</v>
      </c>
      <c r="R312" s="181">
        <v>0</v>
      </c>
      <c r="S312" s="181">
        <v>0</v>
      </c>
      <c r="T312" s="206">
        <v>0</v>
      </c>
      <c r="U312" s="31" t="str">
        <f>IF(R312&gt;Data!$M$15,"World Record","-")</f>
        <v>-</v>
      </c>
      <c r="V312" s="31" t="str">
        <f>IF(R312&gt;=Data!$P$14,"GM Norm","-")</f>
        <v>-</v>
      </c>
    </row>
    <row r="313" spans="1:22" ht="16.5" thickBot="1">
      <c r="A313" s="55">
        <v>310</v>
      </c>
      <c r="B313" s="182">
        <v>273</v>
      </c>
      <c r="C313" s="183">
        <v>307</v>
      </c>
      <c r="D313" s="197" t="s">
        <v>349</v>
      </c>
      <c r="E313" s="52">
        <f>VLOOKUP(D313,Data!$B$5:$H$370,5,FALSE)</f>
        <v>0</v>
      </c>
      <c r="F313" s="142">
        <v>0</v>
      </c>
      <c r="G313" s="148">
        <v>5</v>
      </c>
      <c r="H313" s="151">
        <v>0</v>
      </c>
      <c r="I313" s="184">
        <v>300</v>
      </c>
      <c r="J313" s="134">
        <v>0</v>
      </c>
      <c r="K313" s="154">
        <v>5</v>
      </c>
      <c r="L313" s="156">
        <v>0</v>
      </c>
      <c r="M313" s="184">
        <v>300</v>
      </c>
      <c r="N313" s="184">
        <v>111.09</v>
      </c>
      <c r="O313" s="232">
        <v>0</v>
      </c>
      <c r="P313" s="184">
        <v>111.09</v>
      </c>
      <c r="Q313" s="184">
        <v>0</v>
      </c>
      <c r="R313" s="184">
        <v>0</v>
      </c>
      <c r="S313" s="184">
        <v>0</v>
      </c>
      <c r="T313" s="205">
        <v>0</v>
      </c>
      <c r="U313" s="31" t="str">
        <f>IF(R313&gt;Data!$M$15,"World Record","-")</f>
        <v>-</v>
      </c>
      <c r="V313" s="31" t="str">
        <f>IF(R313&gt;=Data!$P$14,"GM Norm","-")</f>
        <v>-</v>
      </c>
    </row>
    <row r="314" spans="1:22" ht="16.5" thickBot="1">
      <c r="A314" s="55">
        <v>311</v>
      </c>
      <c r="B314" s="179">
        <v>273</v>
      </c>
      <c r="C314" s="180">
        <v>307</v>
      </c>
      <c r="D314" s="198" t="s">
        <v>192</v>
      </c>
      <c r="E314" s="52">
        <f>VLOOKUP(D314,Data!$B$5:$H$370,5,FALSE)</f>
        <v>0</v>
      </c>
      <c r="F314" s="142">
        <v>0</v>
      </c>
      <c r="G314" s="148">
        <v>5</v>
      </c>
      <c r="H314" s="151">
        <v>0</v>
      </c>
      <c r="I314" s="181">
        <v>300</v>
      </c>
      <c r="J314" s="134">
        <v>0</v>
      </c>
      <c r="K314" s="154">
        <v>5</v>
      </c>
      <c r="L314" s="156">
        <v>0</v>
      </c>
      <c r="M314" s="181">
        <v>300</v>
      </c>
      <c r="N314" s="181">
        <v>111.09</v>
      </c>
      <c r="O314" s="235">
        <v>0</v>
      </c>
      <c r="P314" s="181">
        <v>111.09</v>
      </c>
      <c r="Q314" s="181">
        <v>0</v>
      </c>
      <c r="R314" s="181">
        <v>0</v>
      </c>
      <c r="S314" s="181">
        <v>0</v>
      </c>
      <c r="T314" s="206">
        <v>0</v>
      </c>
      <c r="U314" s="31" t="str">
        <f>IF(R314&gt;Data!$M$15,"World Record","-")</f>
        <v>-</v>
      </c>
      <c r="V314" s="31" t="str">
        <f>IF(R314&gt;=Data!$P$14,"GM Norm","-")</f>
        <v>-</v>
      </c>
    </row>
    <row r="315" spans="1:22" ht="16.5" thickBot="1">
      <c r="A315" s="55">
        <v>312</v>
      </c>
      <c r="B315" s="182">
        <v>273</v>
      </c>
      <c r="C315" s="183">
        <v>307</v>
      </c>
      <c r="D315" s="197" t="s">
        <v>491</v>
      </c>
      <c r="E315" s="52">
        <f>VLOOKUP(D315,Data!$B$5:$H$370,5,FALSE)</f>
        <v>0</v>
      </c>
      <c r="F315" s="142">
        <v>0</v>
      </c>
      <c r="G315" s="148">
        <v>5</v>
      </c>
      <c r="H315" s="151">
        <v>0</v>
      </c>
      <c r="I315" s="184">
        <v>300</v>
      </c>
      <c r="J315" s="134">
        <v>0</v>
      </c>
      <c r="K315" s="154">
        <v>5</v>
      </c>
      <c r="L315" s="156">
        <v>0</v>
      </c>
      <c r="M315" s="184">
        <v>300</v>
      </c>
      <c r="N315" s="184">
        <v>111.09</v>
      </c>
      <c r="O315" s="232">
        <v>0</v>
      </c>
      <c r="P315" s="184">
        <v>111.09</v>
      </c>
      <c r="Q315" s="184">
        <v>0</v>
      </c>
      <c r="R315" s="184">
        <v>0</v>
      </c>
      <c r="S315" s="184">
        <v>0</v>
      </c>
      <c r="T315" s="205">
        <v>0</v>
      </c>
      <c r="U315" s="31" t="str">
        <f>IF(R315&gt;Data!$M$15,"World Record","-")</f>
        <v>-</v>
      </c>
      <c r="V315" s="31" t="str">
        <f>IF(R315&gt;=Data!$P$14,"GM Norm","-")</f>
        <v>-</v>
      </c>
    </row>
    <row r="316" spans="1:22" ht="16.5" thickBot="1">
      <c r="A316" s="55">
        <v>313</v>
      </c>
      <c r="B316" s="179">
        <v>273</v>
      </c>
      <c r="C316" s="180">
        <v>307</v>
      </c>
      <c r="D316" s="198" t="s">
        <v>450</v>
      </c>
      <c r="E316" s="52">
        <f>VLOOKUP(D316,Data!$B$5:$H$370,5,FALSE)</f>
        <v>0</v>
      </c>
      <c r="F316" s="142">
        <v>0</v>
      </c>
      <c r="G316" s="148">
        <v>5</v>
      </c>
      <c r="H316" s="151">
        <v>0</v>
      </c>
      <c r="I316" s="181">
        <v>300</v>
      </c>
      <c r="J316" s="134">
        <v>0</v>
      </c>
      <c r="K316" s="154">
        <v>5</v>
      </c>
      <c r="L316" s="156">
        <v>0</v>
      </c>
      <c r="M316" s="181">
        <v>300</v>
      </c>
      <c r="N316" s="181">
        <v>111.09</v>
      </c>
      <c r="O316" s="235">
        <v>0</v>
      </c>
      <c r="P316" s="181">
        <v>111.09</v>
      </c>
      <c r="Q316" s="181">
        <v>0</v>
      </c>
      <c r="R316" s="181">
        <v>0</v>
      </c>
      <c r="S316" s="181">
        <v>0</v>
      </c>
      <c r="T316" s="206">
        <v>0</v>
      </c>
      <c r="U316" s="31" t="str">
        <f>IF(R316&gt;Data!$M$15,"World Record","-")</f>
        <v>-</v>
      </c>
      <c r="V316" s="31" t="str">
        <f>IF(R316&gt;=Data!$P$14,"GM Norm","-")</f>
        <v>-</v>
      </c>
    </row>
    <row r="317" spans="1:22" ht="16.5" thickBot="1">
      <c r="A317" s="55">
        <v>314</v>
      </c>
      <c r="B317" s="182">
        <v>273</v>
      </c>
      <c r="C317" s="183">
        <v>307</v>
      </c>
      <c r="D317" s="197" t="s">
        <v>272</v>
      </c>
      <c r="E317" s="52">
        <f>VLOOKUP(D317,Data!$B$5:$H$370,5,FALSE)</f>
        <v>0</v>
      </c>
      <c r="F317" s="142">
        <v>0</v>
      </c>
      <c r="G317" s="148">
        <v>5</v>
      </c>
      <c r="H317" s="153">
        <v>0</v>
      </c>
      <c r="I317" s="184">
        <v>300</v>
      </c>
      <c r="J317" s="135">
        <v>0</v>
      </c>
      <c r="K317" s="155">
        <v>5</v>
      </c>
      <c r="L317" s="157">
        <v>0</v>
      </c>
      <c r="M317" s="184">
        <v>300</v>
      </c>
      <c r="N317" s="184">
        <v>111.09</v>
      </c>
      <c r="O317" s="232">
        <v>0</v>
      </c>
      <c r="P317" s="184">
        <v>111.09</v>
      </c>
      <c r="Q317" s="184">
        <v>0</v>
      </c>
      <c r="R317" s="184">
        <v>0</v>
      </c>
      <c r="S317" s="184">
        <v>0</v>
      </c>
      <c r="T317" s="205">
        <v>0</v>
      </c>
      <c r="U317" s="31" t="str">
        <f>IF(R317&gt;Data!$M$15,"World Record","-")</f>
        <v>-</v>
      </c>
      <c r="V317" s="31" t="str">
        <f>IF(R317&gt;=Data!$P$14,"GM Norm","-")</f>
        <v>-</v>
      </c>
    </row>
    <row r="318" spans="1:22" ht="16.5" thickBot="1">
      <c r="A318" s="55">
        <v>315</v>
      </c>
      <c r="B318" s="179">
        <v>273</v>
      </c>
      <c r="C318" s="180">
        <v>307</v>
      </c>
      <c r="D318" s="198" t="s">
        <v>186</v>
      </c>
      <c r="E318" s="52">
        <f>VLOOKUP(D318,Data!$B$5:$H$370,5,FALSE)</f>
        <v>0</v>
      </c>
      <c r="F318" s="142">
        <v>0</v>
      </c>
      <c r="G318" s="148">
        <v>5</v>
      </c>
      <c r="H318" s="153">
        <v>0</v>
      </c>
      <c r="I318" s="181">
        <v>300</v>
      </c>
      <c r="J318" s="135">
        <v>0</v>
      </c>
      <c r="K318" s="155">
        <v>5</v>
      </c>
      <c r="L318" s="157">
        <v>0</v>
      </c>
      <c r="M318" s="181">
        <v>300</v>
      </c>
      <c r="N318" s="181">
        <v>111.09</v>
      </c>
      <c r="O318" s="235">
        <v>0</v>
      </c>
      <c r="P318" s="181">
        <v>111.09</v>
      </c>
      <c r="Q318" s="181">
        <v>0</v>
      </c>
      <c r="R318" s="181">
        <v>0</v>
      </c>
      <c r="S318" s="181">
        <v>0</v>
      </c>
      <c r="T318" s="206">
        <v>0</v>
      </c>
      <c r="U318" s="31" t="str">
        <f>IF(R318&gt;Data!$M$15,"World Record","-")</f>
        <v>-</v>
      </c>
      <c r="V318" s="31" t="str">
        <f>IF(R318&gt;=Data!$P$14,"GM Norm","-")</f>
        <v>-</v>
      </c>
    </row>
    <row r="319" spans="1:22" ht="16.5" thickBot="1">
      <c r="A319" s="55">
        <v>316</v>
      </c>
      <c r="B319" s="182">
        <v>273</v>
      </c>
      <c r="C319" s="183">
        <v>307</v>
      </c>
      <c r="D319" s="197" t="s">
        <v>283</v>
      </c>
      <c r="E319" s="52">
        <f>VLOOKUP(D319,Data!$B$5:$H$370,5,FALSE)</f>
        <v>0</v>
      </c>
      <c r="F319" s="142">
        <v>0</v>
      </c>
      <c r="G319" s="148">
        <v>5</v>
      </c>
      <c r="H319" s="153">
        <v>0</v>
      </c>
      <c r="I319" s="184">
        <v>300</v>
      </c>
      <c r="J319" s="135">
        <v>0</v>
      </c>
      <c r="K319" s="155">
        <v>5</v>
      </c>
      <c r="L319" s="157">
        <v>0</v>
      </c>
      <c r="M319" s="184">
        <v>300</v>
      </c>
      <c r="N319" s="184">
        <v>111.09</v>
      </c>
      <c r="O319" s="232">
        <v>0</v>
      </c>
      <c r="P319" s="184">
        <v>111.09</v>
      </c>
      <c r="Q319" s="184">
        <v>0</v>
      </c>
      <c r="R319" s="184">
        <v>0</v>
      </c>
      <c r="S319" s="184">
        <v>0</v>
      </c>
      <c r="T319" s="205">
        <v>0</v>
      </c>
      <c r="U319" s="31" t="str">
        <f>IF(R319&gt;Data!$M$15,"World Record","-")</f>
        <v>-</v>
      </c>
      <c r="V319" s="31" t="str">
        <f>IF(R319&gt;=Data!$P$14,"GM Norm","-")</f>
        <v>-</v>
      </c>
    </row>
    <row r="320" spans="1:22" ht="16.5" thickBot="1">
      <c r="A320" s="55">
        <v>317</v>
      </c>
      <c r="B320" s="179">
        <v>273</v>
      </c>
      <c r="C320" s="180">
        <v>307</v>
      </c>
      <c r="D320" s="198" t="s">
        <v>390</v>
      </c>
      <c r="E320" s="52">
        <f>VLOOKUP(D320,Data!$B$5:$H$370,5,FALSE)</f>
        <v>0</v>
      </c>
      <c r="F320" s="142">
        <v>0</v>
      </c>
      <c r="G320" s="148">
        <v>5</v>
      </c>
      <c r="H320" s="153">
        <v>0</v>
      </c>
      <c r="I320" s="181">
        <v>300</v>
      </c>
      <c r="J320" s="135">
        <v>0</v>
      </c>
      <c r="K320" s="155">
        <v>5</v>
      </c>
      <c r="L320" s="157">
        <v>0</v>
      </c>
      <c r="M320" s="181">
        <v>300</v>
      </c>
      <c r="N320" s="181">
        <v>111.09</v>
      </c>
      <c r="O320" s="235">
        <v>0</v>
      </c>
      <c r="P320" s="181">
        <v>111.09</v>
      </c>
      <c r="Q320" s="181">
        <v>0</v>
      </c>
      <c r="R320" s="181">
        <v>0</v>
      </c>
      <c r="S320" s="181">
        <v>0</v>
      </c>
      <c r="T320" s="206">
        <v>0</v>
      </c>
      <c r="U320" s="31" t="str">
        <f>IF(R320&gt;Data!$M$15,"World Record","-")</f>
        <v>-</v>
      </c>
      <c r="V320" s="31" t="str">
        <f>IF(R320&gt;=Data!$P$14,"GM Norm","-")</f>
        <v>-</v>
      </c>
    </row>
    <row r="321" spans="1:22" ht="16.5" thickBot="1">
      <c r="A321" s="55">
        <v>318</v>
      </c>
      <c r="B321" s="182">
        <v>273</v>
      </c>
      <c r="C321" s="183">
        <v>307</v>
      </c>
      <c r="D321" s="197" t="s">
        <v>405</v>
      </c>
      <c r="E321" s="52">
        <f>VLOOKUP(D321,Data!$B$5:$H$370,5,FALSE)</f>
        <v>0</v>
      </c>
      <c r="F321" s="142">
        <v>0</v>
      </c>
      <c r="G321" s="148">
        <v>5</v>
      </c>
      <c r="H321" s="153">
        <v>0</v>
      </c>
      <c r="I321" s="184">
        <v>300</v>
      </c>
      <c r="J321" s="135">
        <v>0</v>
      </c>
      <c r="K321" s="155">
        <v>5</v>
      </c>
      <c r="L321" s="157">
        <v>0</v>
      </c>
      <c r="M321" s="184">
        <v>300</v>
      </c>
      <c r="N321" s="184">
        <v>111.09</v>
      </c>
      <c r="O321" s="232">
        <v>0</v>
      </c>
      <c r="P321" s="184">
        <v>111.09</v>
      </c>
      <c r="Q321" s="184">
        <v>0</v>
      </c>
      <c r="R321" s="184">
        <v>0</v>
      </c>
      <c r="S321" s="184">
        <v>0</v>
      </c>
      <c r="T321" s="205">
        <v>0</v>
      </c>
      <c r="U321" s="31" t="str">
        <f>IF(R321&gt;Data!$M$15,"World Record","-")</f>
        <v>-</v>
      </c>
      <c r="V321" s="31" t="str">
        <f>IF(R321&gt;=Data!$P$14,"GM Norm","-")</f>
        <v>-</v>
      </c>
    </row>
    <row r="322" spans="1:22" ht="16.5" thickBot="1">
      <c r="A322" s="55">
        <v>319</v>
      </c>
      <c r="B322" s="179">
        <v>273</v>
      </c>
      <c r="C322" s="180">
        <v>307</v>
      </c>
      <c r="D322" s="198" t="s">
        <v>308</v>
      </c>
      <c r="E322" s="52">
        <f>VLOOKUP(D322,Data!$B$5:$H$370,5,FALSE)</f>
        <v>0</v>
      </c>
      <c r="F322" s="142">
        <v>0</v>
      </c>
      <c r="G322" s="148">
        <v>5</v>
      </c>
      <c r="H322" s="153">
        <v>0</v>
      </c>
      <c r="I322" s="181">
        <v>300</v>
      </c>
      <c r="J322" s="135">
        <v>0</v>
      </c>
      <c r="K322" s="155">
        <v>5</v>
      </c>
      <c r="L322" s="157">
        <v>0</v>
      </c>
      <c r="M322" s="181">
        <v>300</v>
      </c>
      <c r="N322" s="181">
        <v>111.09</v>
      </c>
      <c r="O322" s="235">
        <v>0</v>
      </c>
      <c r="P322" s="181">
        <v>111.09</v>
      </c>
      <c r="Q322" s="181">
        <v>0</v>
      </c>
      <c r="R322" s="181">
        <v>0</v>
      </c>
      <c r="S322" s="181">
        <v>0</v>
      </c>
      <c r="T322" s="206">
        <v>0</v>
      </c>
      <c r="U322" s="31" t="str">
        <f>IF(R322&gt;Data!$M$15,"World Record","-")</f>
        <v>-</v>
      </c>
      <c r="V322" s="31" t="str">
        <f>IF(R322&gt;=Data!$P$14,"GM Norm","-")</f>
        <v>-</v>
      </c>
    </row>
    <row r="323" spans="1:22" ht="16.5" thickBot="1">
      <c r="A323" s="55">
        <v>320</v>
      </c>
      <c r="B323" s="182">
        <v>273</v>
      </c>
      <c r="C323" s="183">
        <v>307</v>
      </c>
      <c r="D323" s="197" t="s">
        <v>258</v>
      </c>
      <c r="E323" s="52">
        <f>VLOOKUP(D323,Data!$B$5:$H$370,5,FALSE)</f>
        <v>0</v>
      </c>
      <c r="F323" s="142">
        <v>0</v>
      </c>
      <c r="G323" s="148">
        <v>5</v>
      </c>
      <c r="H323" s="153">
        <v>0</v>
      </c>
      <c r="I323" s="184">
        <v>300</v>
      </c>
      <c r="J323" s="135">
        <v>0</v>
      </c>
      <c r="K323" s="155">
        <v>5</v>
      </c>
      <c r="L323" s="157">
        <v>0</v>
      </c>
      <c r="M323" s="184">
        <v>300</v>
      </c>
      <c r="N323" s="184">
        <v>111.09</v>
      </c>
      <c r="O323" s="232">
        <v>0</v>
      </c>
      <c r="P323" s="184">
        <v>111.09</v>
      </c>
      <c r="Q323" s="184">
        <v>0</v>
      </c>
      <c r="R323" s="184">
        <v>0</v>
      </c>
      <c r="S323" s="184">
        <v>0</v>
      </c>
      <c r="T323" s="205">
        <v>0</v>
      </c>
      <c r="U323" s="31" t="str">
        <f>IF(R323&gt;Data!$M$15,"World Record","-")</f>
        <v>-</v>
      </c>
      <c r="V323" s="31" t="str">
        <f>IF(R323&gt;=Data!$P$14,"GM Norm","-")</f>
        <v>-</v>
      </c>
    </row>
    <row r="324" spans="1:22" ht="16.5" thickBot="1">
      <c r="A324" s="55">
        <v>321</v>
      </c>
      <c r="B324" s="179">
        <v>273</v>
      </c>
      <c r="C324" s="180">
        <v>307</v>
      </c>
      <c r="D324" s="198" t="s">
        <v>260</v>
      </c>
      <c r="E324" s="52">
        <f>VLOOKUP(D324,Data!$B$5:$H$370,5,FALSE)</f>
        <v>0</v>
      </c>
      <c r="F324" s="142">
        <v>0</v>
      </c>
      <c r="G324" s="148">
        <v>5</v>
      </c>
      <c r="H324" s="153">
        <v>0</v>
      </c>
      <c r="I324" s="181">
        <v>300</v>
      </c>
      <c r="J324" s="135">
        <v>0</v>
      </c>
      <c r="K324" s="155">
        <v>5</v>
      </c>
      <c r="L324" s="157">
        <v>0</v>
      </c>
      <c r="M324" s="181">
        <v>300</v>
      </c>
      <c r="N324" s="181">
        <v>111.09</v>
      </c>
      <c r="O324" s="235">
        <v>0</v>
      </c>
      <c r="P324" s="181">
        <v>111.09</v>
      </c>
      <c r="Q324" s="181">
        <v>0</v>
      </c>
      <c r="R324" s="181">
        <v>0</v>
      </c>
      <c r="S324" s="181">
        <v>0</v>
      </c>
      <c r="T324" s="206">
        <v>0</v>
      </c>
      <c r="U324" s="31" t="str">
        <f>IF(R324&gt;Data!$M$15,"World Record","-")</f>
        <v>-</v>
      </c>
      <c r="V324" s="31" t="str">
        <f>IF(R324&gt;=Data!$P$14,"GM Norm","-")</f>
        <v>-</v>
      </c>
    </row>
    <row r="325" spans="1:22" ht="16.5" thickBot="1">
      <c r="A325" s="55">
        <v>322</v>
      </c>
      <c r="B325" s="182">
        <v>273</v>
      </c>
      <c r="C325" s="183">
        <v>307</v>
      </c>
      <c r="D325" s="197" t="s">
        <v>315</v>
      </c>
      <c r="E325" s="52">
        <f>VLOOKUP(D325,Data!$B$5:$H$370,5,FALSE)</f>
        <v>0</v>
      </c>
      <c r="F325" s="142">
        <v>0</v>
      </c>
      <c r="G325" s="148">
        <v>5</v>
      </c>
      <c r="H325" s="153">
        <v>0</v>
      </c>
      <c r="I325" s="184">
        <v>300</v>
      </c>
      <c r="J325" s="135">
        <v>0</v>
      </c>
      <c r="K325" s="155">
        <v>5</v>
      </c>
      <c r="L325" s="157">
        <v>0</v>
      </c>
      <c r="M325" s="184">
        <v>300</v>
      </c>
      <c r="N325" s="184">
        <v>111.09</v>
      </c>
      <c r="O325" s="232">
        <v>0</v>
      </c>
      <c r="P325" s="184">
        <v>111.09</v>
      </c>
      <c r="Q325" s="184">
        <v>0</v>
      </c>
      <c r="R325" s="184">
        <v>0</v>
      </c>
      <c r="S325" s="184">
        <v>0</v>
      </c>
      <c r="T325" s="205">
        <v>0</v>
      </c>
      <c r="U325" s="31" t="str">
        <f>IF(R325&gt;Data!$M$15,"World Record","-")</f>
        <v>-</v>
      </c>
      <c r="V325" s="31" t="str">
        <f>IF(R325&gt;=Data!$P$14,"GM Norm","-")</f>
        <v>-</v>
      </c>
    </row>
    <row r="326" spans="1:22" ht="16.5" thickBot="1">
      <c r="A326" s="55">
        <v>323</v>
      </c>
      <c r="B326" s="179">
        <v>273</v>
      </c>
      <c r="C326" s="180">
        <v>307</v>
      </c>
      <c r="D326" s="198" t="s">
        <v>347</v>
      </c>
      <c r="E326" s="52">
        <f>VLOOKUP(D326,Data!$B$5:$H$370,5,FALSE)</f>
        <v>0</v>
      </c>
      <c r="F326" s="142">
        <v>0</v>
      </c>
      <c r="G326" s="148">
        <v>5</v>
      </c>
      <c r="H326" s="153">
        <v>0</v>
      </c>
      <c r="I326" s="181">
        <v>300</v>
      </c>
      <c r="J326" s="135">
        <v>0</v>
      </c>
      <c r="K326" s="155">
        <v>5</v>
      </c>
      <c r="L326" s="157">
        <v>0</v>
      </c>
      <c r="M326" s="181">
        <v>300</v>
      </c>
      <c r="N326" s="181">
        <v>111.09</v>
      </c>
      <c r="O326" s="235">
        <v>0</v>
      </c>
      <c r="P326" s="181">
        <v>111.09</v>
      </c>
      <c r="Q326" s="181">
        <v>0</v>
      </c>
      <c r="R326" s="181">
        <v>0</v>
      </c>
      <c r="S326" s="181">
        <v>0</v>
      </c>
      <c r="T326" s="206">
        <v>0</v>
      </c>
      <c r="U326" s="31" t="str">
        <f>IF(R326&gt;Data!$M$15,"World Record","-")</f>
        <v>-</v>
      </c>
      <c r="V326" s="31" t="str">
        <f>IF(R326&gt;=Data!$P$14,"GM Norm","-")</f>
        <v>-</v>
      </c>
    </row>
    <row r="327" spans="1:22" ht="16.5" thickBot="1">
      <c r="A327" s="55">
        <v>324</v>
      </c>
      <c r="B327" s="182">
        <v>273</v>
      </c>
      <c r="C327" s="183">
        <v>307</v>
      </c>
      <c r="D327" s="197" t="s">
        <v>269</v>
      </c>
      <c r="E327" s="52">
        <f>VLOOKUP(D327,Data!$B$5:$H$370,5,FALSE)</f>
        <v>0</v>
      </c>
      <c r="F327" s="142">
        <v>0</v>
      </c>
      <c r="G327" s="148">
        <v>5</v>
      </c>
      <c r="H327" s="153">
        <v>0</v>
      </c>
      <c r="I327" s="184">
        <v>300</v>
      </c>
      <c r="J327" s="135">
        <v>0</v>
      </c>
      <c r="K327" s="155">
        <v>5</v>
      </c>
      <c r="L327" s="157">
        <v>0</v>
      </c>
      <c r="M327" s="184">
        <v>300</v>
      </c>
      <c r="N327" s="184">
        <v>111.09</v>
      </c>
      <c r="O327" s="232">
        <v>0</v>
      </c>
      <c r="P327" s="184">
        <v>111.09</v>
      </c>
      <c r="Q327" s="184">
        <v>0</v>
      </c>
      <c r="R327" s="184">
        <v>0</v>
      </c>
      <c r="S327" s="184">
        <v>0</v>
      </c>
      <c r="T327" s="205">
        <v>0</v>
      </c>
      <c r="U327" s="31" t="str">
        <f>IF(R327&gt;Data!$M$15,"World Record","-")</f>
        <v>-</v>
      </c>
      <c r="V327" s="31" t="str">
        <f>IF(R327&gt;=Data!$P$14,"GM Norm","-")</f>
        <v>-</v>
      </c>
    </row>
    <row r="328" spans="1:22" ht="16.5" thickBot="1">
      <c r="A328" s="55">
        <v>325</v>
      </c>
      <c r="B328" s="179">
        <v>273</v>
      </c>
      <c r="C328" s="180">
        <v>307</v>
      </c>
      <c r="D328" s="198" t="s">
        <v>297</v>
      </c>
      <c r="E328" s="52">
        <f>VLOOKUP(D328,Data!$B$5:$H$370,5,FALSE)</f>
        <v>0</v>
      </c>
      <c r="F328" s="142">
        <v>0</v>
      </c>
      <c r="G328" s="148">
        <v>5</v>
      </c>
      <c r="H328" s="153">
        <v>0</v>
      </c>
      <c r="I328" s="181">
        <v>300</v>
      </c>
      <c r="J328" s="135">
        <v>0</v>
      </c>
      <c r="K328" s="155">
        <v>5</v>
      </c>
      <c r="L328" s="157">
        <v>0</v>
      </c>
      <c r="M328" s="181">
        <v>300</v>
      </c>
      <c r="N328" s="181">
        <v>111.09</v>
      </c>
      <c r="O328" s="235">
        <v>0</v>
      </c>
      <c r="P328" s="181">
        <v>111.09</v>
      </c>
      <c r="Q328" s="181">
        <v>0</v>
      </c>
      <c r="R328" s="181">
        <v>0</v>
      </c>
      <c r="S328" s="181">
        <v>0</v>
      </c>
      <c r="T328" s="206">
        <v>0</v>
      </c>
      <c r="U328" s="31" t="str">
        <f>IF(R328&gt;Data!$M$15,"World Record","-")</f>
        <v>-</v>
      </c>
      <c r="V328" s="31" t="str">
        <f>IF(R328&gt;=Data!$P$14,"GM Norm","-")</f>
        <v>-</v>
      </c>
    </row>
    <row r="329" spans="1:22" ht="16.5" thickBot="1">
      <c r="A329" s="55">
        <v>326</v>
      </c>
      <c r="B329" s="182">
        <v>273</v>
      </c>
      <c r="C329" s="183">
        <v>307</v>
      </c>
      <c r="D329" s="197" t="s">
        <v>185</v>
      </c>
      <c r="E329" s="52">
        <f>VLOOKUP(D329,Data!$B$5:$H$370,5,FALSE)</f>
        <v>0</v>
      </c>
      <c r="F329" s="142">
        <v>0</v>
      </c>
      <c r="G329" s="148">
        <v>5</v>
      </c>
      <c r="H329" s="153">
        <v>0</v>
      </c>
      <c r="I329" s="184">
        <v>300</v>
      </c>
      <c r="J329" s="135">
        <v>0</v>
      </c>
      <c r="K329" s="155">
        <v>5</v>
      </c>
      <c r="L329" s="157">
        <v>0</v>
      </c>
      <c r="M329" s="184">
        <v>300</v>
      </c>
      <c r="N329" s="184">
        <v>111.09</v>
      </c>
      <c r="O329" s="232">
        <v>0</v>
      </c>
      <c r="P329" s="184">
        <v>111.09</v>
      </c>
      <c r="Q329" s="184">
        <v>0</v>
      </c>
      <c r="R329" s="184">
        <v>0</v>
      </c>
      <c r="S329" s="184">
        <v>0</v>
      </c>
      <c r="T329" s="205">
        <v>0</v>
      </c>
      <c r="U329" s="31" t="str">
        <f>IF(R329&gt;Data!$M$15,"World Record","-")</f>
        <v>-</v>
      </c>
      <c r="V329" s="31" t="str">
        <f>IF(R329&gt;=Data!$P$14,"GM Norm","-")</f>
        <v>-</v>
      </c>
    </row>
    <row r="330" spans="1:22" ht="16.5" thickBot="1">
      <c r="A330" s="55">
        <v>327</v>
      </c>
      <c r="B330" s="179">
        <v>273</v>
      </c>
      <c r="C330" s="180">
        <v>307</v>
      </c>
      <c r="D330" s="198" t="s">
        <v>173</v>
      </c>
      <c r="E330" s="52">
        <f>VLOOKUP(D330,Data!$B$5:$H$370,5,FALSE)</f>
        <v>0</v>
      </c>
      <c r="F330" s="142">
        <v>0</v>
      </c>
      <c r="G330" s="148">
        <v>5</v>
      </c>
      <c r="H330" s="153">
        <v>0</v>
      </c>
      <c r="I330" s="181">
        <v>300</v>
      </c>
      <c r="J330" s="135">
        <v>0</v>
      </c>
      <c r="K330" s="155">
        <v>5</v>
      </c>
      <c r="L330" s="157">
        <v>0</v>
      </c>
      <c r="M330" s="181">
        <v>300</v>
      </c>
      <c r="N330" s="181">
        <v>111.09</v>
      </c>
      <c r="O330" s="235">
        <v>0</v>
      </c>
      <c r="P330" s="181">
        <v>111.09</v>
      </c>
      <c r="Q330" s="181">
        <v>0</v>
      </c>
      <c r="R330" s="181">
        <v>0</v>
      </c>
      <c r="S330" s="181">
        <v>0</v>
      </c>
      <c r="T330" s="206">
        <v>0</v>
      </c>
      <c r="U330" s="31" t="str">
        <f>IF(R330&gt;Data!$M$15,"World Record","-")</f>
        <v>-</v>
      </c>
      <c r="V330" s="31" t="str">
        <f>IF(R330&gt;=Data!$P$14,"GM Norm","-")</f>
        <v>-</v>
      </c>
    </row>
    <row r="331" spans="1:22" ht="16.5" thickBot="1">
      <c r="A331" s="55">
        <v>328</v>
      </c>
      <c r="B331" s="182">
        <v>273</v>
      </c>
      <c r="C331" s="183">
        <v>307</v>
      </c>
      <c r="D331" s="197" t="s">
        <v>270</v>
      </c>
      <c r="E331" s="52">
        <f>VLOOKUP(D331,Data!$B$5:$H$370,5,FALSE)</f>
        <v>0</v>
      </c>
      <c r="F331" s="142">
        <v>0</v>
      </c>
      <c r="G331" s="148">
        <v>5</v>
      </c>
      <c r="H331" s="153">
        <v>0</v>
      </c>
      <c r="I331" s="184">
        <v>300</v>
      </c>
      <c r="J331" s="135">
        <v>0</v>
      </c>
      <c r="K331" s="155">
        <v>5</v>
      </c>
      <c r="L331" s="157">
        <v>0</v>
      </c>
      <c r="M331" s="184">
        <v>300</v>
      </c>
      <c r="N331" s="184">
        <v>111.09</v>
      </c>
      <c r="O331" s="232">
        <v>0</v>
      </c>
      <c r="P331" s="184">
        <v>111.09</v>
      </c>
      <c r="Q331" s="184">
        <v>0</v>
      </c>
      <c r="R331" s="184">
        <v>0</v>
      </c>
      <c r="S331" s="184">
        <v>0</v>
      </c>
      <c r="T331" s="205">
        <v>0</v>
      </c>
      <c r="U331" s="31" t="str">
        <f>IF(R331&gt;Data!$M$15,"World Record","-")</f>
        <v>-</v>
      </c>
      <c r="V331" s="31" t="str">
        <f>IF(R331&gt;=Data!$P$14,"GM Norm","-")</f>
        <v>-</v>
      </c>
    </row>
    <row r="332" spans="1:22" ht="16.5" thickBot="1">
      <c r="A332" s="55">
        <v>329</v>
      </c>
      <c r="B332" s="179">
        <v>273</v>
      </c>
      <c r="C332" s="180">
        <v>307</v>
      </c>
      <c r="D332" s="198" t="s">
        <v>189</v>
      </c>
      <c r="E332" s="52">
        <f>VLOOKUP(D332,Data!$B$5:$H$370,5,FALSE)</f>
        <v>0</v>
      </c>
      <c r="F332" s="142">
        <v>0</v>
      </c>
      <c r="G332" s="148">
        <v>5</v>
      </c>
      <c r="H332" s="153">
        <v>0</v>
      </c>
      <c r="I332" s="181">
        <v>300</v>
      </c>
      <c r="J332" s="135">
        <v>0</v>
      </c>
      <c r="K332" s="155">
        <v>5</v>
      </c>
      <c r="L332" s="157">
        <v>0</v>
      </c>
      <c r="M332" s="181">
        <v>300</v>
      </c>
      <c r="N332" s="181">
        <v>111.09</v>
      </c>
      <c r="O332" s="235">
        <v>0</v>
      </c>
      <c r="P332" s="181">
        <v>111.09</v>
      </c>
      <c r="Q332" s="181">
        <v>0</v>
      </c>
      <c r="R332" s="181">
        <v>0</v>
      </c>
      <c r="S332" s="181">
        <v>0</v>
      </c>
      <c r="T332" s="206">
        <v>0</v>
      </c>
      <c r="U332" s="31" t="str">
        <f>IF(R332&gt;Data!$M$15,"World Record","-")</f>
        <v>-</v>
      </c>
      <c r="V332" s="31" t="str">
        <f>IF(R332&gt;=Data!$P$14,"GM Norm","-")</f>
        <v>-</v>
      </c>
    </row>
    <row r="333" spans="1:22" ht="16.5" thickBot="1">
      <c r="A333" s="55">
        <v>330</v>
      </c>
      <c r="B333" s="182">
        <v>273</v>
      </c>
      <c r="C333" s="183">
        <v>307</v>
      </c>
      <c r="D333" s="197" t="s">
        <v>280</v>
      </c>
      <c r="E333" s="52">
        <f>VLOOKUP(D333,Data!$B$5:$H$370,5,FALSE)</f>
        <v>0</v>
      </c>
      <c r="F333" s="142">
        <v>0</v>
      </c>
      <c r="G333" s="148">
        <v>5</v>
      </c>
      <c r="H333" s="153">
        <v>0</v>
      </c>
      <c r="I333" s="184">
        <v>300</v>
      </c>
      <c r="J333" s="135">
        <v>0</v>
      </c>
      <c r="K333" s="155">
        <v>5</v>
      </c>
      <c r="L333" s="157">
        <v>0</v>
      </c>
      <c r="M333" s="184">
        <v>300</v>
      </c>
      <c r="N333" s="184">
        <v>111.09</v>
      </c>
      <c r="O333" s="232">
        <v>0</v>
      </c>
      <c r="P333" s="184">
        <v>111.09</v>
      </c>
      <c r="Q333" s="184">
        <v>0</v>
      </c>
      <c r="R333" s="184">
        <v>0</v>
      </c>
      <c r="S333" s="184">
        <v>0</v>
      </c>
      <c r="T333" s="205">
        <v>0</v>
      </c>
      <c r="U333" s="31" t="str">
        <f>IF(R333&gt;Data!$M$15,"World Record","-")</f>
        <v>-</v>
      </c>
      <c r="V333" s="31" t="str">
        <f>IF(R333&gt;=Data!$P$14,"GM Norm","-")</f>
        <v>-</v>
      </c>
    </row>
    <row r="334" spans="1:22" ht="16.5" thickBot="1">
      <c r="A334" s="55">
        <v>331</v>
      </c>
      <c r="B334" s="179">
        <v>273</v>
      </c>
      <c r="C334" s="180">
        <v>307</v>
      </c>
      <c r="D334" s="198" t="s">
        <v>350</v>
      </c>
      <c r="E334" s="52">
        <f>VLOOKUP(D334,Data!$B$5:$H$370,5,FALSE)</f>
        <v>0</v>
      </c>
      <c r="F334" s="142">
        <v>0</v>
      </c>
      <c r="G334" s="148">
        <v>5</v>
      </c>
      <c r="H334" s="153">
        <v>0</v>
      </c>
      <c r="I334" s="181">
        <v>300</v>
      </c>
      <c r="J334" s="135">
        <v>0</v>
      </c>
      <c r="K334" s="155">
        <v>5</v>
      </c>
      <c r="L334" s="157">
        <v>0</v>
      </c>
      <c r="M334" s="181">
        <v>300</v>
      </c>
      <c r="N334" s="181">
        <v>111.09</v>
      </c>
      <c r="O334" s="235">
        <v>0</v>
      </c>
      <c r="P334" s="181">
        <v>111.09</v>
      </c>
      <c r="Q334" s="181">
        <v>0</v>
      </c>
      <c r="R334" s="181">
        <v>0</v>
      </c>
      <c r="S334" s="181">
        <v>0</v>
      </c>
      <c r="T334" s="206">
        <v>0</v>
      </c>
      <c r="U334" s="31" t="str">
        <f>IF(R334&gt;Data!$M$15,"World Record","-")</f>
        <v>-</v>
      </c>
      <c r="V334" s="31" t="str">
        <f>IF(R334&gt;=Data!$P$14,"GM Norm","-")</f>
        <v>-</v>
      </c>
    </row>
    <row r="335" spans="1:22" ht="16.5" thickBot="1">
      <c r="A335" s="55">
        <v>332</v>
      </c>
      <c r="B335" s="182">
        <v>273</v>
      </c>
      <c r="C335" s="183">
        <v>307</v>
      </c>
      <c r="D335" s="197" t="s">
        <v>345</v>
      </c>
      <c r="E335" s="52">
        <f>VLOOKUP(D335,Data!$B$5:$H$370,5,FALSE)</f>
        <v>0</v>
      </c>
      <c r="F335" s="142">
        <v>0</v>
      </c>
      <c r="G335" s="148">
        <v>5</v>
      </c>
      <c r="H335" s="153">
        <v>0</v>
      </c>
      <c r="I335" s="184">
        <v>300</v>
      </c>
      <c r="J335" s="135">
        <v>0</v>
      </c>
      <c r="K335" s="155">
        <v>5</v>
      </c>
      <c r="L335" s="157">
        <v>0</v>
      </c>
      <c r="M335" s="184">
        <v>300</v>
      </c>
      <c r="N335" s="184">
        <v>111.09</v>
      </c>
      <c r="O335" s="232">
        <v>0</v>
      </c>
      <c r="P335" s="184">
        <v>111.09</v>
      </c>
      <c r="Q335" s="184">
        <v>0</v>
      </c>
      <c r="R335" s="184">
        <v>0</v>
      </c>
      <c r="S335" s="184">
        <v>0</v>
      </c>
      <c r="T335" s="205">
        <v>0</v>
      </c>
      <c r="U335" s="31" t="str">
        <f>IF(R335&gt;Data!$M$15,"World Record","-")</f>
        <v>-</v>
      </c>
      <c r="V335" s="31" t="str">
        <f>IF(R335&gt;=Data!$P$14,"GM Norm","-")</f>
        <v>-</v>
      </c>
    </row>
    <row r="336" spans="1:22" ht="16.5" thickBot="1">
      <c r="A336" s="55">
        <v>333</v>
      </c>
      <c r="B336" s="179">
        <v>273</v>
      </c>
      <c r="C336" s="180">
        <v>307</v>
      </c>
      <c r="D336" s="198" t="s">
        <v>271</v>
      </c>
      <c r="E336" s="52">
        <f>VLOOKUP(D336,Data!$B$5:$H$370,5,FALSE)</f>
        <v>0</v>
      </c>
      <c r="F336" s="142">
        <v>0</v>
      </c>
      <c r="G336" s="148">
        <v>5</v>
      </c>
      <c r="H336" s="153">
        <v>0</v>
      </c>
      <c r="I336" s="181">
        <v>300</v>
      </c>
      <c r="J336" s="135">
        <v>0</v>
      </c>
      <c r="K336" s="155">
        <v>5</v>
      </c>
      <c r="L336" s="157">
        <v>0</v>
      </c>
      <c r="M336" s="181">
        <v>300</v>
      </c>
      <c r="N336" s="181">
        <v>111.09</v>
      </c>
      <c r="O336" s="235">
        <v>0</v>
      </c>
      <c r="P336" s="181">
        <v>111.09</v>
      </c>
      <c r="Q336" s="181">
        <v>0</v>
      </c>
      <c r="R336" s="181">
        <v>0</v>
      </c>
      <c r="S336" s="181">
        <v>0</v>
      </c>
      <c r="T336" s="206">
        <v>0</v>
      </c>
      <c r="U336" s="31" t="str">
        <f>IF(R336&gt;Data!$M$15,"World Record","-")</f>
        <v>-</v>
      </c>
      <c r="V336" s="31" t="str">
        <f>IF(R336&gt;=Data!$P$14,"GM Norm","-")</f>
        <v>-</v>
      </c>
    </row>
    <row r="337" spans="1:22" ht="16.5" thickBot="1">
      <c r="A337" s="55">
        <v>334</v>
      </c>
      <c r="B337" s="182">
        <v>273</v>
      </c>
      <c r="C337" s="183">
        <v>307</v>
      </c>
      <c r="D337" s="197" t="s">
        <v>387</v>
      </c>
      <c r="E337" s="52">
        <f>VLOOKUP(D337,Data!$B$5:$H$370,5,FALSE)</f>
        <v>0</v>
      </c>
      <c r="F337" s="142">
        <v>0</v>
      </c>
      <c r="G337" s="148">
        <v>5</v>
      </c>
      <c r="H337" s="153">
        <v>0</v>
      </c>
      <c r="I337" s="184">
        <v>300</v>
      </c>
      <c r="J337" s="135">
        <v>0</v>
      </c>
      <c r="K337" s="155">
        <v>5</v>
      </c>
      <c r="L337" s="157">
        <v>0</v>
      </c>
      <c r="M337" s="184">
        <v>300</v>
      </c>
      <c r="N337" s="184">
        <v>111.09</v>
      </c>
      <c r="O337" s="232">
        <v>0</v>
      </c>
      <c r="P337" s="184">
        <v>111.09</v>
      </c>
      <c r="Q337" s="184">
        <v>0</v>
      </c>
      <c r="R337" s="184">
        <v>0</v>
      </c>
      <c r="S337" s="184">
        <v>0</v>
      </c>
      <c r="T337" s="205">
        <v>0</v>
      </c>
      <c r="U337" s="31" t="str">
        <f>IF(R337&gt;Data!$M$15,"World Record","-")</f>
        <v>-</v>
      </c>
      <c r="V337" s="31" t="str">
        <f>IF(R337&gt;=Data!$P$14,"GM Norm","-")</f>
        <v>-</v>
      </c>
    </row>
    <row r="338" spans="1:22" ht="16.5" thickBot="1">
      <c r="A338" s="55">
        <v>335</v>
      </c>
      <c r="B338" s="179">
        <v>273</v>
      </c>
      <c r="C338" s="180">
        <v>307</v>
      </c>
      <c r="D338" s="198" t="s">
        <v>304</v>
      </c>
      <c r="E338" s="52">
        <f>VLOOKUP(D338,Data!$B$5:$H$370,5,FALSE)</f>
        <v>0</v>
      </c>
      <c r="F338" s="142">
        <v>0</v>
      </c>
      <c r="G338" s="148">
        <v>5</v>
      </c>
      <c r="H338" s="153">
        <v>0</v>
      </c>
      <c r="I338" s="181">
        <v>300</v>
      </c>
      <c r="J338" s="135">
        <v>0</v>
      </c>
      <c r="K338" s="155">
        <v>5</v>
      </c>
      <c r="L338" s="157">
        <v>0</v>
      </c>
      <c r="M338" s="181">
        <v>300</v>
      </c>
      <c r="N338" s="181">
        <v>111.09</v>
      </c>
      <c r="O338" s="235">
        <v>0</v>
      </c>
      <c r="P338" s="181">
        <v>111.09</v>
      </c>
      <c r="Q338" s="181">
        <v>0</v>
      </c>
      <c r="R338" s="181">
        <v>0</v>
      </c>
      <c r="S338" s="181">
        <v>0</v>
      </c>
      <c r="T338" s="206">
        <v>0</v>
      </c>
      <c r="U338" s="31" t="str">
        <f>IF(R338&gt;Data!$M$15,"World Record","-")</f>
        <v>-</v>
      </c>
      <c r="V338" s="31" t="str">
        <f>IF(R338&gt;=Data!$P$14,"GM Norm","-")</f>
        <v>-</v>
      </c>
    </row>
    <row r="339" spans="1:22" ht="16.5" thickBot="1">
      <c r="A339" s="55">
        <v>336</v>
      </c>
      <c r="B339" s="182">
        <v>273</v>
      </c>
      <c r="C339" s="183">
        <v>307</v>
      </c>
      <c r="D339" s="197" t="s">
        <v>284</v>
      </c>
      <c r="E339" s="52">
        <f>VLOOKUP(D339,Data!$B$5:$H$370,5,FALSE)</f>
        <v>0</v>
      </c>
      <c r="F339" s="142">
        <v>0</v>
      </c>
      <c r="G339" s="148">
        <v>5</v>
      </c>
      <c r="H339" s="153">
        <v>0</v>
      </c>
      <c r="I339" s="184">
        <v>300</v>
      </c>
      <c r="J339" s="135">
        <v>0</v>
      </c>
      <c r="K339" s="155">
        <v>5</v>
      </c>
      <c r="L339" s="157">
        <v>0</v>
      </c>
      <c r="M339" s="184">
        <v>300</v>
      </c>
      <c r="N339" s="184">
        <v>111.09</v>
      </c>
      <c r="O339" s="232">
        <v>0</v>
      </c>
      <c r="P339" s="184">
        <v>111.09</v>
      </c>
      <c r="Q339" s="184">
        <v>0</v>
      </c>
      <c r="R339" s="184">
        <v>0</v>
      </c>
      <c r="S339" s="184">
        <v>0</v>
      </c>
      <c r="T339" s="205">
        <v>0</v>
      </c>
      <c r="U339" s="31" t="str">
        <f>IF(R339&gt;Data!$M$15,"World Record","-")</f>
        <v>-</v>
      </c>
      <c r="V339" s="31" t="str">
        <f>IF(R339&gt;=Data!$P$14,"GM Norm","-")</f>
        <v>-</v>
      </c>
    </row>
    <row r="340" spans="1:22" ht="16.5" thickBot="1">
      <c r="A340" s="55">
        <v>337</v>
      </c>
      <c r="B340" s="179">
        <v>273</v>
      </c>
      <c r="C340" s="180">
        <v>307</v>
      </c>
      <c r="D340" s="198" t="s">
        <v>342</v>
      </c>
      <c r="E340" s="52">
        <f>VLOOKUP(D340,Data!$B$5:$H$370,5,FALSE)</f>
        <v>0</v>
      </c>
      <c r="F340" s="142">
        <v>0</v>
      </c>
      <c r="G340" s="148">
        <v>5</v>
      </c>
      <c r="H340" s="153">
        <v>0</v>
      </c>
      <c r="I340" s="181">
        <v>300</v>
      </c>
      <c r="J340" s="135">
        <v>0</v>
      </c>
      <c r="K340" s="155">
        <v>5</v>
      </c>
      <c r="L340" s="157">
        <v>0</v>
      </c>
      <c r="M340" s="181">
        <v>300</v>
      </c>
      <c r="N340" s="181">
        <v>111.09</v>
      </c>
      <c r="O340" s="235">
        <v>0</v>
      </c>
      <c r="P340" s="181">
        <v>111.09</v>
      </c>
      <c r="Q340" s="181">
        <v>0</v>
      </c>
      <c r="R340" s="181">
        <v>0</v>
      </c>
      <c r="S340" s="181">
        <v>0</v>
      </c>
      <c r="T340" s="206">
        <v>0</v>
      </c>
      <c r="U340" s="31" t="str">
        <f>IF(R340&gt;Data!$M$15,"World Record","-")</f>
        <v>-</v>
      </c>
      <c r="V340" s="31" t="str">
        <f>IF(R340&gt;=Data!$P$14,"GM Norm","-")</f>
        <v>-</v>
      </c>
    </row>
    <row r="341" spans="1:22" ht="16.5" thickBot="1">
      <c r="A341" s="55">
        <v>338</v>
      </c>
      <c r="B341" s="182">
        <v>273</v>
      </c>
      <c r="C341" s="183">
        <v>307</v>
      </c>
      <c r="D341" s="197" t="s">
        <v>313</v>
      </c>
      <c r="E341" s="52">
        <f>VLOOKUP(D341,Data!$B$5:$H$370,5,FALSE)</f>
        <v>0</v>
      </c>
      <c r="F341" s="142">
        <v>0</v>
      </c>
      <c r="G341" s="148">
        <v>5</v>
      </c>
      <c r="H341" s="153">
        <v>0</v>
      </c>
      <c r="I341" s="184">
        <v>300</v>
      </c>
      <c r="J341" s="135">
        <v>0</v>
      </c>
      <c r="K341" s="155">
        <v>5</v>
      </c>
      <c r="L341" s="157">
        <v>0</v>
      </c>
      <c r="M341" s="184">
        <v>300</v>
      </c>
      <c r="N341" s="184">
        <v>111.09</v>
      </c>
      <c r="O341" s="232">
        <v>0</v>
      </c>
      <c r="P341" s="184">
        <v>111.09</v>
      </c>
      <c r="Q341" s="184">
        <v>0</v>
      </c>
      <c r="R341" s="184">
        <v>0</v>
      </c>
      <c r="S341" s="184">
        <v>0</v>
      </c>
      <c r="T341" s="205">
        <v>0</v>
      </c>
      <c r="U341" s="31" t="str">
        <f>IF(R341&gt;Data!$M$15,"World Record","-")</f>
        <v>-</v>
      </c>
      <c r="V341" s="31" t="str">
        <f>IF(R341&gt;=Data!$P$14,"GM Norm","-")</f>
        <v>-</v>
      </c>
    </row>
    <row r="342" spans="1:22" ht="16.5" thickBot="1">
      <c r="A342" s="55">
        <v>339</v>
      </c>
      <c r="B342" s="179">
        <v>273</v>
      </c>
      <c r="C342" s="180">
        <v>307</v>
      </c>
      <c r="D342" s="198" t="s">
        <v>298</v>
      </c>
      <c r="E342" s="52">
        <f>VLOOKUP(D342,Data!$B$5:$H$370,5,FALSE)</f>
        <v>0</v>
      </c>
      <c r="F342" s="142">
        <v>0</v>
      </c>
      <c r="G342" s="148">
        <v>5</v>
      </c>
      <c r="H342" s="153">
        <v>0</v>
      </c>
      <c r="I342" s="181">
        <v>300</v>
      </c>
      <c r="J342" s="135">
        <v>0</v>
      </c>
      <c r="K342" s="155">
        <v>5</v>
      </c>
      <c r="L342" s="157">
        <v>0</v>
      </c>
      <c r="M342" s="181">
        <v>300</v>
      </c>
      <c r="N342" s="181">
        <v>111.09</v>
      </c>
      <c r="O342" s="235">
        <v>0</v>
      </c>
      <c r="P342" s="181">
        <v>111.09</v>
      </c>
      <c r="Q342" s="181">
        <v>0</v>
      </c>
      <c r="R342" s="181">
        <v>0</v>
      </c>
      <c r="S342" s="181">
        <v>0</v>
      </c>
      <c r="T342" s="206">
        <v>0</v>
      </c>
      <c r="U342" s="31" t="str">
        <f>IF(R342&gt;Data!$M$15,"World Record","-")</f>
        <v>-</v>
      </c>
      <c r="V342" s="31" t="str">
        <f>IF(R342&gt;=Data!$P$14,"GM Norm","-")</f>
        <v>-</v>
      </c>
    </row>
    <row r="343" spans="1:22" ht="16.5" thickBot="1">
      <c r="A343" s="55">
        <v>340</v>
      </c>
      <c r="B343" s="182">
        <v>273</v>
      </c>
      <c r="C343" s="183">
        <v>307</v>
      </c>
      <c r="D343" s="197" t="s">
        <v>262</v>
      </c>
      <c r="E343" s="52">
        <f>VLOOKUP(D343,Data!$B$5:$H$370,5,FALSE)</f>
        <v>0</v>
      </c>
      <c r="F343" s="142">
        <v>0</v>
      </c>
      <c r="G343" s="148">
        <v>5</v>
      </c>
      <c r="H343" s="153">
        <v>0</v>
      </c>
      <c r="I343" s="184">
        <v>300</v>
      </c>
      <c r="J343" s="135">
        <v>0</v>
      </c>
      <c r="K343" s="155">
        <v>5</v>
      </c>
      <c r="L343" s="157">
        <v>0</v>
      </c>
      <c r="M343" s="184">
        <v>300</v>
      </c>
      <c r="N343" s="184">
        <v>111.09</v>
      </c>
      <c r="O343" s="232">
        <v>0</v>
      </c>
      <c r="P343" s="184">
        <v>111.09</v>
      </c>
      <c r="Q343" s="184">
        <v>0</v>
      </c>
      <c r="R343" s="184">
        <v>0</v>
      </c>
      <c r="S343" s="184">
        <v>0</v>
      </c>
      <c r="T343" s="205">
        <v>0</v>
      </c>
      <c r="U343" s="31" t="str">
        <f>IF(R343&gt;Data!$M$15,"World Record","-")</f>
        <v>-</v>
      </c>
      <c r="V343" s="31" t="str">
        <f>IF(R343&gt;=Data!$P$14,"GM Norm","-")</f>
        <v>-</v>
      </c>
    </row>
    <row r="344" spans="1:22" ht="16.5" thickBot="1">
      <c r="A344" s="55">
        <v>341</v>
      </c>
      <c r="B344" s="179">
        <v>273</v>
      </c>
      <c r="C344" s="180">
        <v>307</v>
      </c>
      <c r="D344" s="198" t="s">
        <v>265</v>
      </c>
      <c r="E344" s="52">
        <f>VLOOKUP(D344,Data!$B$5:$H$370,5,FALSE)</f>
        <v>0</v>
      </c>
      <c r="F344" s="142">
        <v>0</v>
      </c>
      <c r="G344" s="148">
        <v>5</v>
      </c>
      <c r="H344" s="153">
        <v>0</v>
      </c>
      <c r="I344" s="181">
        <v>300</v>
      </c>
      <c r="J344" s="135">
        <v>0</v>
      </c>
      <c r="K344" s="155">
        <v>5</v>
      </c>
      <c r="L344" s="157">
        <v>0</v>
      </c>
      <c r="M344" s="181">
        <v>300</v>
      </c>
      <c r="N344" s="181">
        <v>111.09</v>
      </c>
      <c r="O344" s="235">
        <v>0</v>
      </c>
      <c r="P344" s="181">
        <v>111.09</v>
      </c>
      <c r="Q344" s="181">
        <v>0</v>
      </c>
      <c r="R344" s="181">
        <v>0</v>
      </c>
      <c r="S344" s="181">
        <v>0</v>
      </c>
      <c r="T344" s="206">
        <v>0</v>
      </c>
      <c r="U344" s="31" t="str">
        <f>IF(R344&gt;Data!$M$15,"World Record","-")</f>
        <v>-</v>
      </c>
      <c r="V344" s="31" t="str">
        <f>IF(R344&gt;=Data!$P$14,"GM Norm","-")</f>
        <v>-</v>
      </c>
    </row>
    <row r="345" spans="1:22" ht="16.5" thickBot="1">
      <c r="A345" s="55">
        <v>342</v>
      </c>
      <c r="B345" s="182">
        <v>273</v>
      </c>
      <c r="C345" s="183">
        <v>307</v>
      </c>
      <c r="D345" s="197" t="s">
        <v>221</v>
      </c>
      <c r="E345" s="52">
        <f>VLOOKUP(D345,Data!$B$5:$H$370,5,FALSE)</f>
        <v>0</v>
      </c>
      <c r="F345" s="142">
        <v>0</v>
      </c>
      <c r="G345" s="148">
        <v>5</v>
      </c>
      <c r="H345" s="153">
        <v>0</v>
      </c>
      <c r="I345" s="184">
        <v>300</v>
      </c>
      <c r="J345" s="135">
        <v>0</v>
      </c>
      <c r="K345" s="155">
        <v>5</v>
      </c>
      <c r="L345" s="157">
        <v>0</v>
      </c>
      <c r="M345" s="184">
        <v>300</v>
      </c>
      <c r="N345" s="184">
        <v>111.09</v>
      </c>
      <c r="O345" s="232">
        <v>0</v>
      </c>
      <c r="P345" s="184">
        <v>111.09</v>
      </c>
      <c r="Q345" s="184">
        <v>0</v>
      </c>
      <c r="R345" s="184">
        <v>0</v>
      </c>
      <c r="S345" s="184">
        <v>0</v>
      </c>
      <c r="T345" s="205">
        <v>0</v>
      </c>
      <c r="U345" s="31" t="str">
        <f>IF(R345&gt;Data!$M$15,"World Record","-")</f>
        <v>-</v>
      </c>
      <c r="V345" s="31" t="str">
        <f>IF(R345&gt;=Data!$P$14,"GM Norm","-")</f>
        <v>-</v>
      </c>
    </row>
    <row r="346" spans="1:22" ht="16.5" thickBot="1">
      <c r="A346" s="55">
        <v>343</v>
      </c>
      <c r="B346" s="179">
        <v>273</v>
      </c>
      <c r="C346" s="180">
        <v>307</v>
      </c>
      <c r="D346" s="198" t="s">
        <v>383</v>
      </c>
      <c r="E346" s="52">
        <f>VLOOKUP(D346,Data!$B$5:$H$370,5,FALSE)</f>
        <v>0</v>
      </c>
      <c r="F346" s="142">
        <v>0</v>
      </c>
      <c r="G346" s="148">
        <v>5</v>
      </c>
      <c r="H346" s="153">
        <v>0</v>
      </c>
      <c r="I346" s="181">
        <v>300</v>
      </c>
      <c r="J346" s="135">
        <v>0</v>
      </c>
      <c r="K346" s="155">
        <v>5</v>
      </c>
      <c r="L346" s="157">
        <v>0</v>
      </c>
      <c r="M346" s="181">
        <v>300</v>
      </c>
      <c r="N346" s="181">
        <v>111.09</v>
      </c>
      <c r="O346" s="235">
        <v>0</v>
      </c>
      <c r="P346" s="181">
        <v>111.09</v>
      </c>
      <c r="Q346" s="181">
        <v>0</v>
      </c>
      <c r="R346" s="181">
        <v>0</v>
      </c>
      <c r="S346" s="181">
        <v>0</v>
      </c>
      <c r="T346" s="206">
        <v>0</v>
      </c>
      <c r="U346" s="31" t="str">
        <f>IF(R346&gt;Data!$M$15,"World Record","-")</f>
        <v>-</v>
      </c>
      <c r="V346" s="31" t="str">
        <f>IF(R346&gt;=Data!$P$14,"GM Norm","-")</f>
        <v>-</v>
      </c>
    </row>
    <row r="347" spans="1:22" ht="16.5" thickBot="1">
      <c r="A347" s="55">
        <v>344</v>
      </c>
      <c r="B347" s="182">
        <v>273</v>
      </c>
      <c r="C347" s="183">
        <v>307</v>
      </c>
      <c r="D347" s="197" t="s">
        <v>168</v>
      </c>
      <c r="E347" s="52">
        <f>VLOOKUP(D347,Data!$B$5:$H$370,5,FALSE)</f>
        <v>0</v>
      </c>
      <c r="F347" s="147">
        <v>0</v>
      </c>
      <c r="G347" s="148">
        <v>5</v>
      </c>
      <c r="H347" s="153">
        <v>0</v>
      </c>
      <c r="I347" s="184">
        <v>300</v>
      </c>
      <c r="J347" s="135">
        <v>0</v>
      </c>
      <c r="K347" s="155">
        <v>5</v>
      </c>
      <c r="L347" s="157">
        <v>0</v>
      </c>
      <c r="M347" s="184">
        <v>300</v>
      </c>
      <c r="N347" s="184">
        <v>111.09</v>
      </c>
      <c r="O347" s="232">
        <v>0</v>
      </c>
      <c r="P347" s="184">
        <v>111.09</v>
      </c>
      <c r="Q347" s="184">
        <v>0</v>
      </c>
      <c r="R347" s="184">
        <v>0</v>
      </c>
      <c r="S347" s="184">
        <v>0</v>
      </c>
      <c r="T347" s="205">
        <v>0</v>
      </c>
      <c r="U347" s="31" t="str">
        <f>IF(R347&gt;Data!$M$15,"World Record","-")</f>
        <v>-</v>
      </c>
      <c r="V347" s="31" t="str">
        <f>IF(R347&gt;=Data!$P$14,"GM Norm","-")</f>
        <v>-</v>
      </c>
    </row>
    <row r="348" spans="1:22" ht="16.5" thickBot="1">
      <c r="A348" s="55">
        <v>345</v>
      </c>
      <c r="B348" s="179">
        <v>273</v>
      </c>
      <c r="C348" s="180">
        <v>307</v>
      </c>
      <c r="D348" s="198" t="s">
        <v>494</v>
      </c>
      <c r="E348" s="52">
        <f>VLOOKUP(D348,Data!$B$5:$H$370,5,FALSE)</f>
        <v>0</v>
      </c>
      <c r="F348" s="142">
        <v>0</v>
      </c>
      <c r="G348" s="148">
        <v>5</v>
      </c>
      <c r="H348" s="153">
        <v>0</v>
      </c>
      <c r="I348" s="181">
        <v>300</v>
      </c>
      <c r="J348" s="135">
        <v>0</v>
      </c>
      <c r="K348" s="155">
        <v>5</v>
      </c>
      <c r="L348" s="157">
        <v>0</v>
      </c>
      <c r="M348" s="181">
        <v>300</v>
      </c>
      <c r="N348" s="181">
        <v>111.09</v>
      </c>
      <c r="O348" s="235">
        <v>0</v>
      </c>
      <c r="P348" s="181">
        <v>111.09</v>
      </c>
      <c r="Q348" s="181">
        <v>0</v>
      </c>
      <c r="R348" s="181">
        <v>0</v>
      </c>
      <c r="S348" s="181">
        <v>0</v>
      </c>
      <c r="T348" s="206">
        <v>0</v>
      </c>
      <c r="U348" s="31" t="str">
        <f>IF(R348&gt;Data!$M$15,"World Record","-")</f>
        <v>-</v>
      </c>
      <c r="V348" s="31" t="str">
        <f>IF(R348&gt;=Data!$P$14,"GM Norm","-")</f>
        <v>-</v>
      </c>
    </row>
    <row r="349" spans="1:22" ht="16.5" thickBot="1">
      <c r="A349" s="55">
        <v>346</v>
      </c>
      <c r="B349" s="182">
        <v>273</v>
      </c>
      <c r="C349" s="183">
        <v>307</v>
      </c>
      <c r="D349" s="197" t="s">
        <v>451</v>
      </c>
      <c r="E349" s="52">
        <f>VLOOKUP(D349,Data!$B$5:$H$370,5,FALSE)</f>
        <v>0</v>
      </c>
      <c r="F349" s="142">
        <v>0</v>
      </c>
      <c r="G349" s="148">
        <v>5</v>
      </c>
      <c r="H349" s="153">
        <v>0</v>
      </c>
      <c r="I349" s="184">
        <v>300</v>
      </c>
      <c r="J349" s="135">
        <v>0</v>
      </c>
      <c r="K349" s="155">
        <v>5</v>
      </c>
      <c r="L349" s="157">
        <v>0</v>
      </c>
      <c r="M349" s="184">
        <v>300</v>
      </c>
      <c r="N349" s="184">
        <v>111.09</v>
      </c>
      <c r="O349" s="232">
        <v>0</v>
      </c>
      <c r="P349" s="184">
        <v>111.09</v>
      </c>
      <c r="Q349" s="184">
        <v>0</v>
      </c>
      <c r="R349" s="184">
        <v>0</v>
      </c>
      <c r="S349" s="184">
        <v>0</v>
      </c>
      <c r="T349" s="205">
        <v>0</v>
      </c>
      <c r="U349" s="31" t="str">
        <f>IF(R349&gt;Data!$M$15,"World Record","-")</f>
        <v>-</v>
      </c>
      <c r="V349" s="31" t="str">
        <f>IF(R349&gt;=Data!$P$14,"GM Norm","-")</f>
        <v>-</v>
      </c>
    </row>
    <row r="350" spans="1:22" ht="16.5" thickBot="1">
      <c r="A350" s="55">
        <v>347</v>
      </c>
      <c r="B350" s="179">
        <v>273</v>
      </c>
      <c r="C350" s="180">
        <v>307</v>
      </c>
      <c r="D350" s="198" t="s">
        <v>314</v>
      </c>
      <c r="E350" s="52">
        <f>VLOOKUP(D350,Data!$B$5:$H$370,5,FALSE)</f>
        <v>0</v>
      </c>
      <c r="F350" s="142">
        <v>0</v>
      </c>
      <c r="G350" s="148">
        <v>5</v>
      </c>
      <c r="H350" s="153">
        <v>0</v>
      </c>
      <c r="I350" s="181">
        <v>300</v>
      </c>
      <c r="J350" s="135">
        <v>0</v>
      </c>
      <c r="K350" s="155">
        <v>5</v>
      </c>
      <c r="L350" s="157">
        <v>0</v>
      </c>
      <c r="M350" s="181">
        <v>300</v>
      </c>
      <c r="N350" s="181">
        <v>111.09</v>
      </c>
      <c r="O350" s="235">
        <v>0</v>
      </c>
      <c r="P350" s="181">
        <v>111.09</v>
      </c>
      <c r="Q350" s="181">
        <v>0</v>
      </c>
      <c r="R350" s="181">
        <v>0</v>
      </c>
      <c r="S350" s="181">
        <v>0</v>
      </c>
      <c r="T350" s="206">
        <v>0</v>
      </c>
      <c r="U350" s="31" t="str">
        <f>IF(R350&gt;Data!$M$15,"World Record","-")</f>
        <v>-</v>
      </c>
      <c r="V350" s="31" t="str">
        <f>IF(R350&gt;=Data!$P$14,"GM Norm","-")</f>
        <v>-</v>
      </c>
    </row>
    <row r="351" spans="1:22" s="118" customFormat="1" ht="16.5" thickBot="1">
      <c r="A351" s="55">
        <v>348</v>
      </c>
      <c r="B351" s="182">
        <v>273</v>
      </c>
      <c r="C351" s="183">
        <v>307</v>
      </c>
      <c r="D351" s="197" t="s">
        <v>325</v>
      </c>
      <c r="E351" s="119">
        <f>VLOOKUP(D351,Data!$B$5:$H$370,5,FALSE)</f>
        <v>0</v>
      </c>
      <c r="F351" s="142">
        <v>0</v>
      </c>
      <c r="G351" s="148">
        <v>5</v>
      </c>
      <c r="H351" s="153">
        <v>0</v>
      </c>
      <c r="I351" s="184">
        <v>300</v>
      </c>
      <c r="J351" s="135">
        <v>0</v>
      </c>
      <c r="K351" s="155">
        <v>5</v>
      </c>
      <c r="L351" s="157">
        <v>0</v>
      </c>
      <c r="M351" s="184">
        <v>300</v>
      </c>
      <c r="N351" s="184">
        <v>111.09</v>
      </c>
      <c r="O351" s="232">
        <v>0</v>
      </c>
      <c r="P351" s="184">
        <v>111.09</v>
      </c>
      <c r="Q351" s="184">
        <v>0</v>
      </c>
      <c r="R351" s="184">
        <v>0</v>
      </c>
      <c r="S351" s="184">
        <v>0</v>
      </c>
      <c r="T351" s="205">
        <v>0</v>
      </c>
      <c r="U351" s="121" t="str">
        <f>IF(R351&gt;Data!$M$15,"World Record","-")</f>
        <v>-</v>
      </c>
      <c r="V351" s="121" t="str">
        <f>IF(R351&gt;=Data!$P$14,"GM Norm","-")</f>
        <v>-</v>
      </c>
    </row>
    <row r="352" spans="1:22">
      <c r="C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</row>
    <row r="353" spans="3:21">
      <c r="C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</row>
    <row r="354" spans="3:21">
      <c r="C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</row>
    <row r="355" spans="3:21">
      <c r="C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</row>
    <row r="356" spans="3:21">
      <c r="C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</row>
    <row r="357" spans="3:21">
      <c r="C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</row>
    <row r="358" spans="3:21">
      <c r="C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</row>
    <row r="359" spans="3:21">
      <c r="C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</row>
    <row r="360" spans="3:21">
      <c r="C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</row>
    <row r="361" spans="3:21">
      <c r="C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</row>
    <row r="362" spans="3:21">
      <c r="C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</row>
    <row r="363" spans="3:21">
      <c r="C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</row>
    <row r="364" spans="3:21">
      <c r="C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</row>
    <row r="365" spans="3:21">
      <c r="C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</row>
    <row r="366" spans="3:21">
      <c r="C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</row>
    <row r="367" spans="3:21">
      <c r="C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</row>
    <row r="368" spans="3:21">
      <c r="C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</row>
    <row r="369" spans="3:21">
      <c r="C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</row>
    <row r="370" spans="3:21">
      <c r="C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</row>
    <row r="371" spans="3:21">
      <c r="C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</row>
    <row r="372" spans="3:21">
      <c r="C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</row>
    <row r="373" spans="3:21">
      <c r="C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</row>
    <row r="374" spans="3:21">
      <c r="C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</row>
    <row r="375" spans="3:21">
      <c r="C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</row>
    <row r="376" spans="3:21">
      <c r="C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</row>
    <row r="377" spans="3:21">
      <c r="C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</row>
    <row r="378" spans="3:21">
      <c r="C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</row>
    <row r="379" spans="3:21">
      <c r="C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</row>
    <row r="380" spans="3:21">
      <c r="C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</row>
    <row r="381" spans="3:21">
      <c r="C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</row>
    <row r="382" spans="3:21">
      <c r="C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</row>
    <row r="383" spans="3:21">
      <c r="C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</row>
    <row r="384" spans="3:21">
      <c r="C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</row>
    <row r="385" spans="3:21">
      <c r="C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</row>
    <row r="386" spans="3:21">
      <c r="C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</row>
    <row r="387" spans="3:21">
      <c r="C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</row>
    <row r="388" spans="3:21">
      <c r="C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</row>
    <row r="389" spans="3:21">
      <c r="C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</row>
    <row r="390" spans="3:21">
      <c r="C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</row>
    <row r="391" spans="3:21">
      <c r="C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</row>
    <row r="392" spans="3:21">
      <c r="C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</row>
    <row r="393" spans="3:21">
      <c r="C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</row>
    <row r="394" spans="3:21">
      <c r="C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</row>
    <row r="395" spans="3:21">
      <c r="C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</row>
    <row r="396" spans="3:21">
      <c r="C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</row>
    <row r="397" spans="3:21">
      <c r="C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</row>
    <row r="398" spans="3:21">
      <c r="C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</row>
    <row r="399" spans="3:21">
      <c r="C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</row>
    <row r="400" spans="3:21">
      <c r="C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</row>
    <row r="401" spans="3:21">
      <c r="C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</row>
    <row r="402" spans="3:21">
      <c r="C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</row>
    <row r="403" spans="3:21">
      <c r="C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</row>
    <row r="404" spans="3:21">
      <c r="C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</row>
    <row r="405" spans="3:21">
      <c r="C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</row>
    <row r="406" spans="3:21">
      <c r="C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</row>
    <row r="407" spans="3:21">
      <c r="C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</row>
    <row r="408" spans="3:21">
      <c r="C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</row>
    <row r="409" spans="3:21">
      <c r="C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</row>
    <row r="410" spans="3:21">
      <c r="C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</row>
    <row r="411" spans="3:21">
      <c r="C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</row>
    <row r="412" spans="3:21">
      <c r="C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</row>
    <row r="413" spans="3:21">
      <c r="C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</row>
    <row r="414" spans="3:21">
      <c r="C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</row>
    <row r="415" spans="3:21">
      <c r="C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</row>
    <row r="416" spans="3:21">
      <c r="C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</row>
    <row r="417" spans="2:22">
      <c r="C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</row>
    <row r="418" spans="2:22" ht="15.75">
      <c r="B418" s="7"/>
      <c r="D418" s="203"/>
      <c r="E418" s="52"/>
      <c r="F418"/>
      <c r="G418" s="52"/>
      <c r="H418" s="17"/>
      <c r="I418" s="17"/>
      <c r="J418"/>
      <c r="K418" s="52"/>
      <c r="O418" s="52"/>
      <c r="P418" s="52"/>
      <c r="Q418" s="52"/>
      <c r="R418" s="52"/>
      <c r="S418" s="52"/>
      <c r="T418" s="31"/>
      <c r="U418" s="31"/>
      <c r="V418" s="31"/>
    </row>
    <row r="419" spans="2:22" ht="15.75">
      <c r="B419" s="7"/>
      <c r="D419" s="203"/>
      <c r="E419" s="52"/>
      <c r="F419"/>
      <c r="G419" s="52"/>
      <c r="H419" s="17"/>
      <c r="I419" s="17"/>
      <c r="J419"/>
      <c r="K419" s="52"/>
      <c r="O419" s="52"/>
      <c r="P419" s="52"/>
      <c r="Q419" s="52"/>
      <c r="R419" s="52"/>
      <c r="S419" s="52"/>
      <c r="T419" s="31"/>
      <c r="U419" s="31"/>
      <c r="V419" s="31"/>
    </row>
    <row r="420" spans="2:22" ht="15.75">
      <c r="B420" s="7"/>
      <c r="D420" s="203"/>
      <c r="E420" s="52"/>
      <c r="F420"/>
      <c r="G420" s="52"/>
      <c r="H420" s="17"/>
      <c r="I420" s="17"/>
      <c r="J420"/>
      <c r="K420" s="52"/>
      <c r="O420" s="52"/>
      <c r="P420" s="52"/>
      <c r="Q420" s="52"/>
      <c r="R420" s="52"/>
      <c r="S420" s="52"/>
      <c r="T420" s="31"/>
      <c r="U420" s="31"/>
      <c r="V420" s="31"/>
    </row>
    <row r="421" spans="2:22" ht="15.75">
      <c r="B421" s="7"/>
      <c r="D421" s="203"/>
      <c r="E421" s="52"/>
      <c r="F421"/>
      <c r="G421" s="52"/>
      <c r="H421" s="17"/>
      <c r="I421" s="17"/>
      <c r="J421"/>
      <c r="K421" s="52"/>
      <c r="O421" s="52"/>
      <c r="P421" s="52"/>
      <c r="Q421" s="52"/>
      <c r="R421" s="52"/>
      <c r="S421" s="52"/>
      <c r="T421" s="31"/>
      <c r="U421" s="31"/>
      <c r="V421" s="31"/>
    </row>
    <row r="422" spans="2:22" ht="15.75">
      <c r="B422" s="7"/>
      <c r="D422" s="203"/>
      <c r="E422" s="36"/>
      <c r="F422"/>
      <c r="H422" s="17"/>
      <c r="I422" s="17"/>
      <c r="J422"/>
      <c r="O422" s="52"/>
      <c r="P422" s="52"/>
      <c r="Q422" s="52"/>
      <c r="R422"/>
      <c r="S422"/>
      <c r="T422"/>
      <c r="U422"/>
    </row>
    <row r="423" spans="2:22" ht="15.75">
      <c r="B423" s="7"/>
      <c r="D423" s="203"/>
      <c r="E423" s="36"/>
      <c r="F423"/>
      <c r="H423" s="17"/>
      <c r="I423" s="17"/>
      <c r="J423"/>
      <c r="O423" s="52"/>
      <c r="P423" s="52"/>
      <c r="Q423" s="52"/>
      <c r="R423"/>
      <c r="S423"/>
      <c r="T423"/>
      <c r="U423"/>
    </row>
    <row r="424" spans="2:22" ht="15.75">
      <c r="B424" s="7"/>
      <c r="D424" s="203"/>
      <c r="E424" s="36"/>
      <c r="F424"/>
      <c r="H424" s="17"/>
      <c r="I424" s="17"/>
      <c r="J424"/>
      <c r="O424" s="52"/>
      <c r="P424" s="52"/>
      <c r="Q424" s="52"/>
      <c r="R424"/>
      <c r="S424"/>
      <c r="T424"/>
      <c r="U424"/>
    </row>
    <row r="425" spans="2:22" ht="15.75">
      <c r="B425" s="7"/>
      <c r="D425" s="203"/>
      <c r="E425" s="36"/>
      <c r="F425"/>
      <c r="H425" s="17"/>
      <c r="I425" s="17"/>
      <c r="J425"/>
      <c r="O425" s="52"/>
      <c r="P425" s="52"/>
      <c r="Q425" s="52"/>
      <c r="R425"/>
      <c r="S425"/>
      <c r="T425"/>
      <c r="U425"/>
    </row>
    <row r="426" spans="2:22" ht="15.75">
      <c r="B426" s="7"/>
      <c r="D426" s="203"/>
      <c r="E426" s="36"/>
      <c r="F426"/>
      <c r="H426" s="17"/>
      <c r="I426" s="17"/>
      <c r="J426"/>
      <c r="O426" s="52"/>
      <c r="P426" s="52"/>
      <c r="Q426" s="52"/>
      <c r="R426"/>
      <c r="S426"/>
      <c r="T426"/>
      <c r="U426"/>
    </row>
    <row r="427" spans="2:22" ht="15.75">
      <c r="B427" s="7"/>
      <c r="D427" s="203"/>
      <c r="E427" s="36"/>
      <c r="F427"/>
      <c r="H427" s="17"/>
      <c r="I427" s="17"/>
      <c r="J427"/>
      <c r="O427" s="52"/>
      <c r="P427" s="52"/>
      <c r="Q427" s="52"/>
      <c r="R427"/>
      <c r="S427"/>
      <c r="T427"/>
      <c r="U427"/>
    </row>
    <row r="428" spans="2:22" ht="15.75">
      <c r="B428" s="7"/>
      <c r="D428" s="203"/>
      <c r="E428" s="36"/>
      <c r="F428"/>
      <c r="H428" s="17"/>
      <c r="I428" s="17"/>
      <c r="J428"/>
      <c r="O428" s="52"/>
      <c r="P428" s="52"/>
      <c r="Q428" s="52"/>
      <c r="R428"/>
      <c r="S428"/>
      <c r="T428"/>
      <c r="U428"/>
    </row>
    <row r="429" spans="2:22" ht="15.75">
      <c r="B429" s="7"/>
      <c r="D429" s="203"/>
      <c r="E429" s="36"/>
      <c r="F429"/>
      <c r="H429" s="17"/>
      <c r="I429" s="17"/>
      <c r="J429"/>
      <c r="O429" s="52"/>
      <c r="P429" s="52"/>
      <c r="Q429" s="52"/>
      <c r="R429"/>
      <c r="S429"/>
      <c r="T429"/>
      <c r="U429"/>
    </row>
    <row r="430" spans="2:22" ht="15.75">
      <c r="B430" s="7"/>
      <c r="D430" s="203"/>
      <c r="E430" s="36"/>
      <c r="F430"/>
      <c r="H430" s="17"/>
      <c r="I430" s="17"/>
      <c r="J430"/>
      <c r="O430" s="52"/>
      <c r="P430" s="52"/>
      <c r="Q430" s="52"/>
      <c r="R430"/>
      <c r="S430"/>
      <c r="T430"/>
      <c r="U430"/>
    </row>
    <row r="431" spans="2:22" ht="15.75">
      <c r="B431" s="7"/>
      <c r="D431" s="203"/>
      <c r="E431" s="36"/>
      <c r="F431"/>
      <c r="H431" s="17"/>
      <c r="I431" s="17"/>
      <c r="J431"/>
      <c r="O431" s="52"/>
      <c r="P431" s="52"/>
      <c r="Q431" s="52"/>
      <c r="R431"/>
      <c r="S431"/>
      <c r="T431"/>
      <c r="U431"/>
    </row>
    <row r="432" spans="2:22" ht="15.75">
      <c r="B432" s="7"/>
      <c r="D432" s="203"/>
      <c r="E432" s="36"/>
      <c r="F432"/>
      <c r="H432" s="17"/>
      <c r="I432" s="17"/>
      <c r="J432"/>
      <c r="O432" s="52"/>
      <c r="P432" s="52"/>
      <c r="Q432" s="52"/>
      <c r="R432"/>
      <c r="S432"/>
      <c r="T432"/>
      <c r="U432"/>
    </row>
    <row r="433" spans="2:21" ht="15.75">
      <c r="B433" s="7"/>
      <c r="D433" s="203"/>
      <c r="E433" s="36"/>
      <c r="F433"/>
      <c r="H433" s="17"/>
      <c r="I433" s="17"/>
      <c r="J433"/>
      <c r="O433" s="52"/>
      <c r="P433" s="52"/>
      <c r="Q433" s="52"/>
      <c r="R433"/>
      <c r="S433"/>
      <c r="T433"/>
      <c r="U433"/>
    </row>
    <row r="434" spans="2:21" ht="15.75">
      <c r="B434" s="7"/>
      <c r="D434" s="203"/>
      <c r="E434" s="36"/>
      <c r="F434"/>
      <c r="H434" s="17"/>
      <c r="I434" s="17"/>
      <c r="J434"/>
      <c r="O434" s="52"/>
      <c r="P434" s="52"/>
      <c r="Q434" s="52"/>
      <c r="R434"/>
      <c r="S434"/>
      <c r="T434"/>
      <c r="U434"/>
    </row>
    <row r="435" spans="2:21" ht="15.75">
      <c r="B435" s="7"/>
      <c r="D435" s="203"/>
      <c r="E435" s="36"/>
      <c r="F435"/>
      <c r="H435" s="17"/>
      <c r="I435" s="17"/>
      <c r="J435"/>
      <c r="O435" s="52"/>
      <c r="P435" s="52"/>
      <c r="Q435" s="52"/>
      <c r="R435"/>
      <c r="S435"/>
      <c r="T435"/>
      <c r="U435"/>
    </row>
    <row r="436" spans="2:21" ht="15.75">
      <c r="B436" s="7"/>
      <c r="D436" s="203"/>
      <c r="E436" s="36"/>
      <c r="F436"/>
      <c r="H436" s="17"/>
      <c r="I436" s="17"/>
      <c r="J436"/>
      <c r="O436" s="52"/>
      <c r="P436" s="52"/>
      <c r="Q436" s="52"/>
      <c r="R436"/>
      <c r="S436"/>
      <c r="T436"/>
      <c r="U436"/>
    </row>
    <row r="437" spans="2:21" ht="15.75">
      <c r="B437" s="7"/>
      <c r="D437" s="203"/>
      <c r="E437" s="36"/>
      <c r="F437"/>
      <c r="H437" s="17"/>
      <c r="I437" s="17"/>
      <c r="J437"/>
      <c r="O437" s="52"/>
      <c r="P437" s="52"/>
      <c r="Q437" s="52"/>
      <c r="R437"/>
      <c r="S437"/>
      <c r="T437"/>
      <c r="U437"/>
    </row>
    <row r="438" spans="2:21" ht="15.75">
      <c r="B438" s="7"/>
      <c r="D438" s="203"/>
      <c r="E438" s="36"/>
      <c r="F438"/>
      <c r="H438" s="17"/>
      <c r="I438" s="17"/>
      <c r="J438"/>
      <c r="O438" s="52"/>
      <c r="P438" s="52"/>
      <c r="Q438" s="52"/>
      <c r="R438"/>
      <c r="S438"/>
      <c r="T438"/>
      <c r="U438"/>
    </row>
    <row r="439" spans="2:21">
      <c r="B439" s="7"/>
      <c r="F439"/>
      <c r="G439" s="28"/>
      <c r="I439" s="17"/>
      <c r="J439"/>
      <c r="K439" s="28"/>
      <c r="L439" s="8"/>
      <c r="O439" s="52"/>
      <c r="P439" s="52"/>
      <c r="Q439" s="52"/>
    </row>
    <row r="440" spans="2:21">
      <c r="B440" s="7"/>
      <c r="F440"/>
      <c r="G440" s="28"/>
      <c r="I440" s="17"/>
      <c r="J440"/>
      <c r="K440" s="28"/>
      <c r="L440" s="8"/>
      <c r="O440" s="52"/>
      <c r="P440" s="52"/>
      <c r="Q440" s="52"/>
    </row>
    <row r="441" spans="2:21">
      <c r="B441" s="7"/>
      <c r="F441"/>
      <c r="G441" s="28"/>
      <c r="I441" s="17"/>
      <c r="J441"/>
      <c r="K441" s="28"/>
      <c r="L441" s="8"/>
      <c r="O441" s="52"/>
      <c r="P441" s="52"/>
      <c r="Q441" s="52"/>
    </row>
    <row r="442" spans="2:21">
      <c r="B442" s="7"/>
      <c r="F442"/>
      <c r="G442" s="28"/>
      <c r="I442" s="17"/>
      <c r="J442"/>
      <c r="K442" s="28"/>
      <c r="L442" s="8"/>
      <c r="O442" s="52"/>
      <c r="P442" s="52"/>
      <c r="Q442" s="52"/>
    </row>
    <row r="443" spans="2:21">
      <c r="B443" s="7"/>
      <c r="F443"/>
      <c r="G443" s="28"/>
      <c r="I443" s="17"/>
      <c r="J443"/>
      <c r="K443" s="28"/>
      <c r="L443" s="8"/>
      <c r="O443" s="52"/>
      <c r="P443" s="52"/>
      <c r="Q443" s="52"/>
    </row>
    <row r="444" spans="2:21">
      <c r="B444" s="7"/>
      <c r="F444"/>
      <c r="G444" s="28"/>
      <c r="I444" s="17"/>
      <c r="J444"/>
      <c r="K444" s="28"/>
      <c r="L444" s="8"/>
      <c r="O444" s="52"/>
      <c r="P444" s="52"/>
      <c r="Q444" s="52"/>
    </row>
    <row r="445" spans="2:21">
      <c r="B445" s="7"/>
      <c r="F445"/>
      <c r="G445" s="28"/>
      <c r="I445" s="17"/>
      <c r="J445"/>
      <c r="K445" s="28"/>
      <c r="L445" s="8"/>
      <c r="O445" s="52"/>
      <c r="P445" s="52"/>
      <c r="Q445" s="52"/>
    </row>
    <row r="446" spans="2:21">
      <c r="B446" s="7"/>
      <c r="F446"/>
      <c r="G446" s="28"/>
      <c r="I446" s="17"/>
      <c r="J446"/>
      <c r="K446" s="28"/>
      <c r="L446" s="8"/>
      <c r="O446" s="52"/>
      <c r="P446" s="52"/>
      <c r="Q446" s="52"/>
    </row>
    <row r="447" spans="2:21">
      <c r="B447" s="7"/>
      <c r="I447" s="17"/>
      <c r="O447" s="52"/>
      <c r="P447" s="52"/>
      <c r="Q447" s="52"/>
    </row>
    <row r="448" spans="2:21">
      <c r="B448" s="7"/>
      <c r="I448" s="17"/>
      <c r="O448" s="52"/>
      <c r="P448" s="52"/>
      <c r="Q448" s="52"/>
    </row>
    <row r="449" spans="2:17">
      <c r="B449" s="7"/>
      <c r="I449" s="17"/>
      <c r="O449" s="52"/>
      <c r="P449" s="52"/>
      <c r="Q449" s="52"/>
    </row>
    <row r="450" spans="2:17">
      <c r="B450" s="7"/>
      <c r="I450" s="17"/>
      <c r="O450" s="52"/>
      <c r="P450" s="52"/>
      <c r="Q450" s="52"/>
    </row>
    <row r="451" spans="2:17">
      <c r="B451" s="7"/>
      <c r="I451" s="17"/>
      <c r="O451" s="52"/>
      <c r="P451" s="52"/>
      <c r="Q451" s="52"/>
    </row>
    <row r="452" spans="2:17">
      <c r="O452" s="52"/>
      <c r="P452" s="52"/>
      <c r="Q452" s="52"/>
    </row>
    <row r="453" spans="2:17">
      <c r="O453" s="52"/>
      <c r="P453" s="52"/>
      <c r="Q453" s="52"/>
    </row>
    <row r="454" spans="2:17">
      <c r="O454" s="52"/>
      <c r="P454" s="52"/>
      <c r="Q454" s="52"/>
    </row>
  </sheetData>
  <sortState ref="B4:V21">
    <sortCondition ref="B4:B21"/>
  </sortState>
  <mergeCells count="1">
    <mergeCell ref="B1:D1"/>
  </mergeCells>
  <phoneticPr fontId="7" type="noConversion"/>
  <conditionalFormatting sqref="J1:K1">
    <cfRule type="expression" dxfId="24" priority="0" stopIfTrue="1">
      <formula xml:space="preserve"> IF(J1&gt;O1,1,0)</formula>
    </cfRule>
  </conditionalFormatting>
  <conditionalFormatting sqref="F1:G1">
    <cfRule type="expression" dxfId="23" priority="2" stopIfTrue="1">
      <formula xml:space="preserve"> IF(F1&gt;L1,1,0)</formula>
    </cfRule>
  </conditionalFormatting>
  <pageMargins left="0.27559055118110237" right="0.19685039370078741" top="1.4173228346456694" bottom="0.15748031496062992" header="0.15748031496062992" footer="0.15748031496062992"/>
  <pageSetup paperSize="9" scale="76" orientation="landscape" horizontalDpi="4294967292" verticalDpi="4294967292" r:id="rId1"/>
  <headerFooter>
    <oddHeader>&amp;R&amp;G</oddHeader>
  </headerFooter>
  <legacyDrawingHF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>
    <pageSetUpPr fitToPage="1"/>
  </sheetPr>
  <dimension ref="A1:T351"/>
  <sheetViews>
    <sheetView zoomScalePageLayoutView="120" workbookViewId="0">
      <pane xSplit="3" ySplit="3" topLeftCell="G4" activePane="bottomRight" state="frozen"/>
      <selection activeCell="D1" sqref="D1"/>
      <selection pane="topRight" activeCell="D1" sqref="D1"/>
      <selection pane="bottomLeft" activeCell="D1" sqref="D1"/>
      <selection pane="bottomRight" activeCell="S345" sqref="S345"/>
    </sheetView>
  </sheetViews>
  <sheetFormatPr defaultColWidth="8.7109375" defaultRowHeight="12.75"/>
  <cols>
    <col min="1" max="1" width="8.7109375" style="158"/>
    <col min="2" max="2" width="10.28515625" customWidth="1"/>
    <col min="3" max="3" width="40.7109375" style="194" customWidth="1"/>
    <col min="5" max="5" width="12.7109375" style="8" bestFit="1" customWidth="1"/>
    <col min="7" max="7" width="9.7109375" style="8" customWidth="1"/>
    <col min="8" max="8" width="9.140625" style="8" customWidth="1"/>
    <col min="9" max="9" width="9.42578125" style="8" customWidth="1"/>
    <col min="11" max="11" width="9.140625" style="8" customWidth="1"/>
    <col min="12" max="12" width="8" style="8" customWidth="1"/>
    <col min="13" max="13" width="10" style="8" customWidth="1"/>
    <col min="14" max="14" width="7.7109375" style="8" customWidth="1"/>
    <col min="15" max="15" width="9.42578125" style="8" customWidth="1"/>
    <col min="16" max="16" width="8" style="8" customWidth="1"/>
    <col min="17" max="17" width="12" style="8" customWidth="1"/>
    <col min="18" max="18" width="12.42578125" customWidth="1"/>
    <col min="19" max="19" width="11.140625" customWidth="1"/>
    <col min="20" max="20" width="11.140625" bestFit="1" customWidth="1"/>
    <col min="21" max="21" width="9.42578125" customWidth="1"/>
    <col min="22" max="22" width="13" customWidth="1"/>
  </cols>
  <sheetData>
    <row r="1" spans="1:20" s="19" customFormat="1" ht="37.15" customHeight="1">
      <c r="B1" s="102" t="str">
        <f>CONCATENATE("Results of the ",Event_Details!B2)</f>
        <v>Results of the Indian Open Memory Championships 2019</v>
      </c>
      <c r="C1" s="239"/>
      <c r="D1" s="21"/>
      <c r="E1" s="21"/>
      <c r="F1" s="53"/>
      <c r="G1" s="53"/>
      <c r="H1" s="53"/>
      <c r="I1" s="21"/>
      <c r="J1" s="53"/>
      <c r="K1" s="21"/>
      <c r="L1" s="53"/>
      <c r="M1" s="53"/>
      <c r="N1" s="53"/>
      <c r="O1" s="22"/>
      <c r="P1" s="22"/>
      <c r="Q1" s="22" t="str">
        <f>Event_Details!B2</f>
        <v>Indian Open Memory Championships 2019</v>
      </c>
      <c r="R1"/>
      <c r="S1"/>
      <c r="T1"/>
    </row>
    <row r="2" spans="1:20">
      <c r="D2" s="8"/>
      <c r="F2" s="8"/>
      <c r="J2" s="8"/>
      <c r="O2"/>
      <c r="P2" s="82"/>
      <c r="Q2" s="82" t="str">
        <f>Event_Details!$B$4</f>
        <v>12th - 13th October 2018</v>
      </c>
    </row>
    <row r="3" spans="1:20" ht="25.5" customHeight="1" thickBot="1">
      <c r="A3" s="55" t="s">
        <v>694</v>
      </c>
      <c r="B3" s="9" t="s">
        <v>29</v>
      </c>
      <c r="C3" s="240" t="s">
        <v>39</v>
      </c>
      <c r="D3" s="20" t="s">
        <v>28</v>
      </c>
      <c r="E3" s="20" t="s">
        <v>56</v>
      </c>
      <c r="F3" s="20" t="s">
        <v>57</v>
      </c>
      <c r="G3" s="20" t="s">
        <v>23</v>
      </c>
      <c r="H3" s="20" t="s">
        <v>24</v>
      </c>
      <c r="I3" s="20" t="s">
        <v>35</v>
      </c>
      <c r="J3" s="20" t="s">
        <v>12</v>
      </c>
      <c r="K3" s="20" t="s">
        <v>50</v>
      </c>
      <c r="L3" s="20" t="s">
        <v>38</v>
      </c>
      <c r="M3" s="20" t="s">
        <v>27</v>
      </c>
      <c r="N3" s="20" t="s">
        <v>58</v>
      </c>
      <c r="O3" s="9" t="s">
        <v>15</v>
      </c>
      <c r="P3" s="80" t="s">
        <v>120</v>
      </c>
      <c r="Q3" s="43" t="s">
        <v>44</v>
      </c>
      <c r="R3" s="80" t="s">
        <v>147</v>
      </c>
      <c r="S3" s="80" t="s">
        <v>119</v>
      </c>
    </row>
    <row r="4" spans="1:20" ht="16.5" thickBot="1">
      <c r="A4" s="55">
        <v>1</v>
      </c>
      <c r="B4" s="171">
        <v>1</v>
      </c>
      <c r="C4" s="196" t="s">
        <v>388</v>
      </c>
      <c r="D4" s="174">
        <v>632</v>
      </c>
      <c r="E4" s="174">
        <v>1089</v>
      </c>
      <c r="F4" s="174">
        <v>992</v>
      </c>
      <c r="G4" s="174">
        <v>928</v>
      </c>
      <c r="H4" s="174">
        <v>688</v>
      </c>
      <c r="I4" s="174">
        <v>834</v>
      </c>
      <c r="J4" s="174">
        <v>1144</v>
      </c>
      <c r="K4" s="174">
        <v>809</v>
      </c>
      <c r="L4" s="174">
        <v>473</v>
      </c>
      <c r="M4" s="174">
        <v>49</v>
      </c>
      <c r="N4" s="174">
        <v>7638</v>
      </c>
      <c r="O4" t="str">
        <f>IF(AND(H4&gt;=Data!$P$11,G4&gt;=Data!$P$7,M4&gt;=Data!$P$14),"GM"," ")</f>
        <v xml:space="preserve"> </v>
      </c>
      <c r="P4" s="8">
        <v>2068</v>
      </c>
      <c r="Q4" s="174" t="s">
        <v>161</v>
      </c>
      <c r="R4" s="174">
        <v>24</v>
      </c>
      <c r="S4" s="236" t="s">
        <v>695</v>
      </c>
    </row>
    <row r="5" spans="1:20" ht="16.5" thickBot="1">
      <c r="A5" s="55">
        <v>2</v>
      </c>
      <c r="B5" s="182">
        <v>2</v>
      </c>
      <c r="C5" s="197" t="s">
        <v>336</v>
      </c>
      <c r="D5" s="184">
        <v>326</v>
      </c>
      <c r="E5" s="184">
        <v>675</v>
      </c>
      <c r="F5" s="184">
        <v>656</v>
      </c>
      <c r="G5" s="184">
        <v>420</v>
      </c>
      <c r="H5" s="184">
        <v>511</v>
      </c>
      <c r="I5" s="184">
        <v>377</v>
      </c>
      <c r="J5" s="184">
        <v>344</v>
      </c>
      <c r="K5" s="184">
        <v>255</v>
      </c>
      <c r="L5" s="184">
        <v>473</v>
      </c>
      <c r="M5" s="184">
        <v>300</v>
      </c>
      <c r="N5" s="184">
        <v>4337</v>
      </c>
      <c r="O5" t="str">
        <f>IF(AND(H5&gt;=Data!$P$11,G5&gt;=Data!$P$7,M5&gt;=Data!$P$14),"GM"," ")</f>
        <v xml:space="preserve"> </v>
      </c>
      <c r="P5" s="52">
        <v>5426</v>
      </c>
      <c r="Q5" s="184" t="s">
        <v>161</v>
      </c>
      <c r="R5" s="184">
        <v>14</v>
      </c>
      <c r="S5" s="237" t="s">
        <v>696</v>
      </c>
    </row>
    <row r="6" spans="1:20" ht="16.5" thickBot="1">
      <c r="A6" s="55">
        <v>3</v>
      </c>
      <c r="B6" s="179">
        <v>3</v>
      </c>
      <c r="C6" s="198" t="s">
        <v>384</v>
      </c>
      <c r="D6" s="181">
        <v>632</v>
      </c>
      <c r="E6" s="181">
        <v>450</v>
      </c>
      <c r="F6" s="181">
        <v>512</v>
      </c>
      <c r="G6" s="181">
        <v>439</v>
      </c>
      <c r="H6" s="181">
        <v>290</v>
      </c>
      <c r="I6" s="181">
        <v>366</v>
      </c>
      <c r="J6" s="181">
        <v>424</v>
      </c>
      <c r="K6" s="181">
        <v>227</v>
      </c>
      <c r="L6" s="181">
        <v>341</v>
      </c>
      <c r="M6" s="181">
        <v>322</v>
      </c>
      <c r="N6" s="181">
        <v>4003</v>
      </c>
      <c r="O6" t="str">
        <f>IF(AND(H6&gt;=Data!$P$11,G6&gt;=Data!$P$7,M6&gt;=Data!$P$14),"GM"," ")</f>
        <v xml:space="preserve"> </v>
      </c>
      <c r="P6" s="52">
        <v>1074</v>
      </c>
      <c r="Q6" s="181" t="s">
        <v>161</v>
      </c>
      <c r="R6" s="181">
        <v>24</v>
      </c>
      <c r="S6" s="238" t="s">
        <v>695</v>
      </c>
    </row>
    <row r="7" spans="1:20" ht="16.5" thickBot="1">
      <c r="A7" s="55">
        <v>4</v>
      </c>
      <c r="B7" s="182">
        <v>4</v>
      </c>
      <c r="C7" s="197" t="s">
        <v>358</v>
      </c>
      <c r="D7" s="184">
        <v>316</v>
      </c>
      <c r="E7" s="184">
        <v>420</v>
      </c>
      <c r="F7" s="184">
        <v>488</v>
      </c>
      <c r="G7" s="184">
        <v>361</v>
      </c>
      <c r="H7" s="184">
        <v>405</v>
      </c>
      <c r="I7" s="184">
        <v>300</v>
      </c>
      <c r="J7" s="184">
        <v>304</v>
      </c>
      <c r="K7" s="184">
        <v>235</v>
      </c>
      <c r="L7" s="184">
        <v>478</v>
      </c>
      <c r="M7" s="184">
        <v>249</v>
      </c>
      <c r="N7" s="184">
        <v>3556</v>
      </c>
      <c r="O7" t="str">
        <f>IF(AND(H7&gt;=Data!$P$11,G7&gt;=Data!$P$7,M7&gt;=Data!$P$14),"GM"," ")</f>
        <v xml:space="preserve"> </v>
      </c>
      <c r="P7" s="52">
        <v>2528</v>
      </c>
      <c r="Q7" s="184" t="s">
        <v>161</v>
      </c>
      <c r="R7" s="184">
        <v>18</v>
      </c>
      <c r="S7" s="237" t="s">
        <v>695</v>
      </c>
    </row>
    <row r="8" spans="1:20" ht="16.5" thickBot="1">
      <c r="A8" s="55">
        <v>5</v>
      </c>
      <c r="B8" s="179">
        <v>5</v>
      </c>
      <c r="C8" s="198" t="s">
        <v>359</v>
      </c>
      <c r="D8" s="181">
        <v>379</v>
      </c>
      <c r="E8" s="181">
        <v>480</v>
      </c>
      <c r="F8" s="181">
        <v>560</v>
      </c>
      <c r="G8" s="181">
        <v>319</v>
      </c>
      <c r="H8" s="181">
        <v>140</v>
      </c>
      <c r="I8" s="181">
        <v>274</v>
      </c>
      <c r="J8" s="181">
        <v>264</v>
      </c>
      <c r="K8" s="181">
        <v>268</v>
      </c>
      <c r="L8" s="181">
        <v>237</v>
      </c>
      <c r="M8" s="181">
        <v>379</v>
      </c>
      <c r="N8" s="181">
        <v>3300</v>
      </c>
      <c r="O8" s="55" t="s">
        <v>15</v>
      </c>
      <c r="P8" s="52">
        <v>5360</v>
      </c>
      <c r="Q8" s="181" t="s">
        <v>161</v>
      </c>
      <c r="R8" s="181">
        <v>3</v>
      </c>
      <c r="S8" s="238" t="s">
        <v>697</v>
      </c>
    </row>
    <row r="9" spans="1:20" ht="16.5" thickBot="1">
      <c r="A9" s="55">
        <v>6</v>
      </c>
      <c r="B9" s="182">
        <v>6</v>
      </c>
      <c r="C9" s="197" t="s">
        <v>376</v>
      </c>
      <c r="D9" s="184">
        <v>232</v>
      </c>
      <c r="E9" s="184">
        <v>360</v>
      </c>
      <c r="F9" s="184">
        <v>368</v>
      </c>
      <c r="G9" s="184">
        <v>313</v>
      </c>
      <c r="H9" s="184">
        <v>342</v>
      </c>
      <c r="I9" s="184">
        <v>307</v>
      </c>
      <c r="J9" s="184">
        <v>264</v>
      </c>
      <c r="K9" s="184">
        <v>129</v>
      </c>
      <c r="L9" s="184">
        <v>360</v>
      </c>
      <c r="M9" s="184">
        <v>221</v>
      </c>
      <c r="N9" s="184">
        <v>2896</v>
      </c>
      <c r="O9" t="str">
        <f>IF(AND(H9&gt;=Data!$P$11,G9&gt;=Data!$P$7,M9&gt;=Data!$P$14),"GM"," ")</f>
        <v xml:space="preserve"> </v>
      </c>
      <c r="P9" s="52">
        <v>0</v>
      </c>
      <c r="Q9" s="184" t="s">
        <v>511</v>
      </c>
      <c r="R9" s="184">
        <v>12</v>
      </c>
      <c r="S9" s="237" t="s">
        <v>697</v>
      </c>
    </row>
    <row r="10" spans="1:20" ht="16.5" thickBot="1">
      <c r="A10" s="55">
        <v>7</v>
      </c>
      <c r="B10" s="179">
        <v>7</v>
      </c>
      <c r="C10" s="198" t="s">
        <v>395</v>
      </c>
      <c r="D10" s="181">
        <v>168</v>
      </c>
      <c r="E10" s="181">
        <v>390</v>
      </c>
      <c r="F10" s="181">
        <v>256</v>
      </c>
      <c r="G10" s="181">
        <v>317</v>
      </c>
      <c r="H10" s="181">
        <v>302</v>
      </c>
      <c r="I10" s="181">
        <v>329</v>
      </c>
      <c r="J10" s="181">
        <v>128</v>
      </c>
      <c r="K10" s="181">
        <v>235</v>
      </c>
      <c r="L10" s="181">
        <v>434</v>
      </c>
      <c r="M10" s="181">
        <v>220</v>
      </c>
      <c r="N10" s="181">
        <v>2779</v>
      </c>
      <c r="O10" t="str">
        <f>IF(AND(H10&gt;=Data!$P$11,G10&gt;=Data!$P$7,M10&gt;=Data!$P$14),"GM"," ")</f>
        <v xml:space="preserve"> </v>
      </c>
      <c r="P10" s="52">
        <v>5368</v>
      </c>
      <c r="Q10" s="181" t="s">
        <v>161</v>
      </c>
      <c r="R10" s="181">
        <v>11</v>
      </c>
      <c r="S10" s="238" t="s">
        <v>697</v>
      </c>
    </row>
    <row r="11" spans="1:20" ht="16.5" thickBot="1">
      <c r="A11" s="55">
        <v>8</v>
      </c>
      <c r="B11" s="182">
        <v>9</v>
      </c>
      <c r="C11" s="197" t="s">
        <v>368</v>
      </c>
      <c r="D11" s="184">
        <v>168</v>
      </c>
      <c r="E11" s="184">
        <v>450</v>
      </c>
      <c r="F11" s="184">
        <v>0</v>
      </c>
      <c r="G11" s="184">
        <v>325</v>
      </c>
      <c r="H11" s="184">
        <v>64</v>
      </c>
      <c r="I11" s="184">
        <v>384</v>
      </c>
      <c r="J11" s="184">
        <v>360</v>
      </c>
      <c r="K11" s="184">
        <v>241</v>
      </c>
      <c r="L11" s="184">
        <v>473</v>
      </c>
      <c r="M11" s="184">
        <v>237</v>
      </c>
      <c r="N11" s="184">
        <v>2702</v>
      </c>
      <c r="O11" t="str">
        <f>IF(AND(H11&gt;=Data!$P$11,G11&gt;=Data!$P$7,M11&gt;=Data!$P$14),"GM"," ")</f>
        <v xml:space="preserve"> </v>
      </c>
      <c r="P11" s="52">
        <v>4528</v>
      </c>
      <c r="Q11" s="184" t="s">
        <v>161</v>
      </c>
      <c r="R11" s="184">
        <v>13</v>
      </c>
      <c r="S11" s="237" t="s">
        <v>696</v>
      </c>
    </row>
    <row r="12" spans="1:20" ht="16.5" thickBot="1">
      <c r="A12" s="55">
        <v>9</v>
      </c>
      <c r="B12" s="179">
        <v>8</v>
      </c>
      <c r="C12" s="198" t="s">
        <v>377</v>
      </c>
      <c r="D12" s="181">
        <v>242</v>
      </c>
      <c r="E12" s="181">
        <v>300</v>
      </c>
      <c r="F12" s="181">
        <v>264</v>
      </c>
      <c r="G12" s="181">
        <v>237</v>
      </c>
      <c r="H12" s="181">
        <v>386</v>
      </c>
      <c r="I12" s="181">
        <v>293</v>
      </c>
      <c r="J12" s="181">
        <v>408</v>
      </c>
      <c r="K12" s="181">
        <v>0</v>
      </c>
      <c r="L12" s="181">
        <v>212</v>
      </c>
      <c r="M12" s="181">
        <v>361</v>
      </c>
      <c r="N12" s="181">
        <v>2703</v>
      </c>
      <c r="O12" t="str">
        <f>IF(AND(H12&gt;=Data!$P$11,G12&gt;=Data!$P$7,M12&gt;=Data!$P$14),"GM"," ")</f>
        <v xml:space="preserve"> </v>
      </c>
      <c r="P12" s="52">
        <f>(VLOOKUP(C12,Data!$B$5:$H$370,5,FALSE))</f>
        <v>0</v>
      </c>
      <c r="Q12" s="181" t="s">
        <v>511</v>
      </c>
      <c r="R12" s="181">
        <v>13</v>
      </c>
      <c r="S12" s="238" t="s">
        <v>696</v>
      </c>
    </row>
    <row r="13" spans="1:20" ht="16.5" thickBot="1">
      <c r="A13" s="55">
        <v>10</v>
      </c>
      <c r="B13" s="182">
        <v>10</v>
      </c>
      <c r="C13" s="197" t="s">
        <v>400</v>
      </c>
      <c r="D13" s="184">
        <v>263</v>
      </c>
      <c r="E13" s="184">
        <v>366</v>
      </c>
      <c r="F13" s="184">
        <v>424</v>
      </c>
      <c r="G13" s="184">
        <v>254</v>
      </c>
      <c r="H13" s="184">
        <v>192</v>
      </c>
      <c r="I13" s="184">
        <v>234</v>
      </c>
      <c r="J13" s="184">
        <v>240</v>
      </c>
      <c r="K13" s="184">
        <v>207</v>
      </c>
      <c r="L13" s="184">
        <v>201</v>
      </c>
      <c r="M13" s="184">
        <v>178</v>
      </c>
      <c r="N13" s="184">
        <v>2559</v>
      </c>
      <c r="O13" t="str">
        <f>IF(AND(H13&gt;=Data!$P$11,G13&gt;=Data!$P$7,M13&gt;=Data!$P$14),"GM"," ")</f>
        <v xml:space="preserve"> </v>
      </c>
      <c r="P13" s="52">
        <v>4862</v>
      </c>
      <c r="Q13" s="184" t="s">
        <v>161</v>
      </c>
      <c r="R13" s="184">
        <v>12</v>
      </c>
      <c r="S13" s="237" t="s">
        <v>697</v>
      </c>
    </row>
    <row r="14" spans="1:20" ht="16.5" thickBot="1">
      <c r="A14" s="55">
        <v>11</v>
      </c>
      <c r="B14" s="179">
        <v>11</v>
      </c>
      <c r="C14" s="198" t="s">
        <v>396</v>
      </c>
      <c r="D14" s="181">
        <v>379</v>
      </c>
      <c r="E14" s="181">
        <v>237</v>
      </c>
      <c r="F14" s="181">
        <v>160</v>
      </c>
      <c r="G14" s="181">
        <v>191</v>
      </c>
      <c r="H14" s="181">
        <v>143</v>
      </c>
      <c r="I14" s="181">
        <v>183</v>
      </c>
      <c r="J14" s="181">
        <v>192</v>
      </c>
      <c r="K14" s="181">
        <v>118</v>
      </c>
      <c r="L14" s="181">
        <v>328</v>
      </c>
      <c r="M14" s="181">
        <v>159</v>
      </c>
      <c r="N14" s="181">
        <v>2090</v>
      </c>
      <c r="O14" t="str">
        <f>IF(AND(H14&gt;=Data!$P$11,G14&gt;=Data!$P$7,M14&gt;=Data!$P$14),"GM"," ")</f>
        <v xml:space="preserve"> </v>
      </c>
      <c r="P14" s="52">
        <v>0</v>
      </c>
      <c r="Q14" s="181" t="s">
        <v>161</v>
      </c>
      <c r="R14" s="181">
        <v>26</v>
      </c>
      <c r="S14" s="238" t="s">
        <v>695</v>
      </c>
    </row>
    <row r="15" spans="1:20" ht="16.5" thickBot="1">
      <c r="A15" s="55">
        <v>12</v>
      </c>
      <c r="B15" s="182">
        <v>12</v>
      </c>
      <c r="C15" s="197" t="s">
        <v>353</v>
      </c>
      <c r="D15" s="184">
        <v>253</v>
      </c>
      <c r="E15" s="184">
        <v>270</v>
      </c>
      <c r="F15" s="184">
        <v>424</v>
      </c>
      <c r="G15" s="184">
        <v>153</v>
      </c>
      <c r="H15" s="184">
        <v>128</v>
      </c>
      <c r="I15" s="184">
        <v>263</v>
      </c>
      <c r="J15" s="184">
        <v>160</v>
      </c>
      <c r="K15" s="184">
        <v>0</v>
      </c>
      <c r="L15" s="184">
        <v>280</v>
      </c>
      <c r="M15" s="184">
        <v>134</v>
      </c>
      <c r="N15" s="184">
        <v>2065</v>
      </c>
      <c r="O15" t="str">
        <f>IF(AND(H15&gt;=Data!$P$11,G15&gt;=Data!$P$7,M15&gt;=Data!$P$14),"GM"," ")</f>
        <v xml:space="preserve"> </v>
      </c>
      <c r="P15" s="52">
        <v>5333</v>
      </c>
      <c r="Q15" s="184" t="s">
        <v>161</v>
      </c>
      <c r="R15" s="184">
        <v>13</v>
      </c>
      <c r="S15" s="237" t="s">
        <v>696</v>
      </c>
    </row>
    <row r="16" spans="1:20" ht="16.5" thickBot="1">
      <c r="A16" s="55">
        <v>13</v>
      </c>
      <c r="B16" s="179">
        <v>13</v>
      </c>
      <c r="C16" s="198" t="s">
        <v>379</v>
      </c>
      <c r="D16" s="181">
        <v>316</v>
      </c>
      <c r="E16" s="181">
        <v>270</v>
      </c>
      <c r="F16" s="181">
        <v>400</v>
      </c>
      <c r="G16" s="181">
        <v>149</v>
      </c>
      <c r="H16" s="181">
        <v>0</v>
      </c>
      <c r="I16" s="181">
        <v>296</v>
      </c>
      <c r="J16" s="181">
        <v>208</v>
      </c>
      <c r="K16" s="181">
        <v>201</v>
      </c>
      <c r="L16" s="181">
        <v>116</v>
      </c>
      <c r="M16" s="181">
        <v>41</v>
      </c>
      <c r="N16" s="181">
        <v>1997</v>
      </c>
      <c r="O16" t="str">
        <f>IF(AND(H16&gt;=Data!$P$11,G16&gt;=Data!$P$7,M16&gt;=Data!$P$14),"GM"," ")</f>
        <v xml:space="preserve"> </v>
      </c>
      <c r="P16" s="52">
        <v>0</v>
      </c>
      <c r="Q16" s="181" t="s">
        <v>511</v>
      </c>
      <c r="R16" s="181">
        <v>13</v>
      </c>
      <c r="S16" s="238" t="s">
        <v>696</v>
      </c>
    </row>
    <row r="17" spans="1:19" ht="16.5" thickBot="1">
      <c r="A17" s="55">
        <v>14</v>
      </c>
      <c r="B17" s="182">
        <v>14</v>
      </c>
      <c r="C17" s="197" t="s">
        <v>404</v>
      </c>
      <c r="D17" s="184">
        <v>189</v>
      </c>
      <c r="E17" s="184">
        <v>213</v>
      </c>
      <c r="F17" s="184">
        <v>584</v>
      </c>
      <c r="G17" s="184">
        <v>88</v>
      </c>
      <c r="H17" s="184">
        <v>167</v>
      </c>
      <c r="I17" s="184">
        <v>88</v>
      </c>
      <c r="J17" s="184">
        <v>184</v>
      </c>
      <c r="K17" s="184">
        <v>79</v>
      </c>
      <c r="L17" s="184">
        <v>222</v>
      </c>
      <c r="M17" s="184">
        <v>107</v>
      </c>
      <c r="N17" s="184">
        <v>1921</v>
      </c>
      <c r="O17" t="str">
        <f>IF(AND(H17&gt;=Data!$P$11,G17&gt;=Data!$P$7,M17&gt;=Data!$P$14),"GM"," ")</f>
        <v xml:space="preserve"> </v>
      </c>
      <c r="P17" s="160">
        <v>0</v>
      </c>
      <c r="Q17" s="184" t="s">
        <v>161</v>
      </c>
      <c r="R17" s="184">
        <v>11</v>
      </c>
      <c r="S17" s="237" t="s">
        <v>697</v>
      </c>
    </row>
    <row r="18" spans="1:19" ht="16.5" thickBot="1">
      <c r="A18" s="55">
        <v>15</v>
      </c>
      <c r="B18" s="179">
        <v>15</v>
      </c>
      <c r="C18" s="198" t="s">
        <v>311</v>
      </c>
      <c r="D18" s="181">
        <v>137</v>
      </c>
      <c r="E18" s="181">
        <v>324</v>
      </c>
      <c r="F18" s="181">
        <v>400</v>
      </c>
      <c r="G18" s="181">
        <v>289</v>
      </c>
      <c r="H18" s="181">
        <v>84</v>
      </c>
      <c r="I18" s="181">
        <v>303</v>
      </c>
      <c r="J18" s="181">
        <v>0</v>
      </c>
      <c r="K18" s="181">
        <v>100</v>
      </c>
      <c r="L18" s="181">
        <v>189</v>
      </c>
      <c r="M18" s="181">
        <v>70</v>
      </c>
      <c r="N18" s="181">
        <v>1896</v>
      </c>
      <c r="O18" t="str">
        <f>IF(AND(H18&gt;=Data!$P$11,G18&gt;=Data!$P$7,M18&gt;=Data!$P$14),"GM"," ")</f>
        <v xml:space="preserve"> </v>
      </c>
      <c r="P18" s="160">
        <v>0</v>
      </c>
      <c r="Q18" s="181" t="s">
        <v>161</v>
      </c>
      <c r="R18" s="181">
        <v>14</v>
      </c>
      <c r="S18" s="238" t="s">
        <v>696</v>
      </c>
    </row>
    <row r="19" spans="1:19" ht="16.5" thickBot="1">
      <c r="A19" s="55">
        <v>16</v>
      </c>
      <c r="B19" s="182">
        <v>16</v>
      </c>
      <c r="C19" s="197" t="s">
        <v>392</v>
      </c>
      <c r="D19" s="184">
        <v>126</v>
      </c>
      <c r="E19" s="184">
        <v>315</v>
      </c>
      <c r="F19" s="184">
        <v>192</v>
      </c>
      <c r="G19" s="184">
        <v>292</v>
      </c>
      <c r="H19" s="184">
        <v>128</v>
      </c>
      <c r="I19" s="184">
        <v>219</v>
      </c>
      <c r="J19" s="184">
        <v>160</v>
      </c>
      <c r="K19" s="184">
        <v>56</v>
      </c>
      <c r="L19" s="184">
        <v>232</v>
      </c>
      <c r="M19" s="184">
        <v>120</v>
      </c>
      <c r="N19" s="184">
        <v>1840</v>
      </c>
      <c r="O19" t="str">
        <f>IF(AND(H19&gt;=Data!$P$11,G19&gt;=Data!$P$7,M19&gt;=Data!$P$14),"GM"," ")</f>
        <v xml:space="preserve"> </v>
      </c>
      <c r="P19" s="160">
        <v>0</v>
      </c>
      <c r="Q19" s="184" t="s">
        <v>161</v>
      </c>
      <c r="R19" s="184">
        <v>63</v>
      </c>
      <c r="S19" s="237" t="s">
        <v>698</v>
      </c>
    </row>
    <row r="20" spans="1:19" ht="16.5" thickBot="1">
      <c r="A20" s="55">
        <v>17</v>
      </c>
      <c r="B20" s="179">
        <v>17</v>
      </c>
      <c r="C20" s="198" t="s">
        <v>415</v>
      </c>
      <c r="D20" s="181">
        <v>211</v>
      </c>
      <c r="E20" s="181">
        <v>318</v>
      </c>
      <c r="F20" s="181">
        <v>0</v>
      </c>
      <c r="G20" s="181">
        <v>151</v>
      </c>
      <c r="H20" s="181">
        <v>0</v>
      </c>
      <c r="I20" s="181">
        <v>146</v>
      </c>
      <c r="J20" s="181">
        <v>224</v>
      </c>
      <c r="K20" s="181">
        <v>73</v>
      </c>
      <c r="L20" s="181">
        <v>222</v>
      </c>
      <c r="M20" s="181">
        <v>111</v>
      </c>
      <c r="N20" s="181">
        <v>1456</v>
      </c>
      <c r="O20" t="str">
        <f>IF(AND(H20&gt;=Data!$P$11,G20&gt;=Data!$P$7,M20&gt;=Data!$P$14),"GM"," ")</f>
        <v xml:space="preserve"> </v>
      </c>
      <c r="P20" s="160">
        <v>0</v>
      </c>
      <c r="Q20" s="181" t="s">
        <v>161</v>
      </c>
      <c r="R20" s="181">
        <v>18</v>
      </c>
      <c r="S20" s="238" t="s">
        <v>695</v>
      </c>
    </row>
    <row r="21" spans="1:19" ht="16.5" thickBot="1">
      <c r="A21" s="55">
        <v>18</v>
      </c>
      <c r="B21" s="182">
        <v>18</v>
      </c>
      <c r="C21" s="197" t="s">
        <v>371</v>
      </c>
      <c r="D21" s="184">
        <v>63</v>
      </c>
      <c r="E21" s="184">
        <v>180</v>
      </c>
      <c r="F21" s="184">
        <v>0</v>
      </c>
      <c r="G21" s="184">
        <v>57</v>
      </c>
      <c r="H21" s="184">
        <v>128</v>
      </c>
      <c r="I21" s="184">
        <v>146</v>
      </c>
      <c r="J21" s="184">
        <v>192</v>
      </c>
      <c r="K21" s="184">
        <v>283</v>
      </c>
      <c r="L21" s="184">
        <v>299</v>
      </c>
      <c r="M21" s="184">
        <v>98</v>
      </c>
      <c r="N21" s="184">
        <v>1446</v>
      </c>
      <c r="O21" t="str">
        <f>IF(AND(H21&gt;=Data!$P$11,G21&gt;=Data!$P$7,M21&gt;=Data!$P$14),"GM"," ")</f>
        <v xml:space="preserve"> </v>
      </c>
      <c r="P21" s="52">
        <v>4867</v>
      </c>
      <c r="Q21" s="184" t="s">
        <v>161</v>
      </c>
      <c r="R21" s="184">
        <v>12</v>
      </c>
      <c r="S21" s="237" t="s">
        <v>697</v>
      </c>
    </row>
    <row r="22" spans="1:19" ht="16.5" thickBot="1">
      <c r="A22" s="55">
        <v>19</v>
      </c>
      <c r="B22" s="179">
        <v>19</v>
      </c>
      <c r="C22" s="198" t="s">
        <v>218</v>
      </c>
      <c r="D22" s="181">
        <v>179</v>
      </c>
      <c r="E22" s="181">
        <v>99</v>
      </c>
      <c r="F22" s="181">
        <v>240</v>
      </c>
      <c r="G22" s="181">
        <v>101</v>
      </c>
      <c r="H22" s="181">
        <v>128</v>
      </c>
      <c r="I22" s="181">
        <v>110</v>
      </c>
      <c r="J22" s="181">
        <v>160</v>
      </c>
      <c r="K22" s="181">
        <v>86</v>
      </c>
      <c r="L22" s="181">
        <v>212</v>
      </c>
      <c r="M22" s="181">
        <v>79</v>
      </c>
      <c r="N22" s="181">
        <v>1394</v>
      </c>
      <c r="O22" t="str">
        <f>IF(AND(H22&gt;=Data!$P$11,G22&gt;=Data!$P$7,M22&gt;=Data!$P$14),"GM"," ")</f>
        <v xml:space="preserve"> </v>
      </c>
      <c r="P22" s="160">
        <v>0</v>
      </c>
      <c r="Q22" s="181" t="s">
        <v>161</v>
      </c>
      <c r="R22" s="181">
        <v>12</v>
      </c>
      <c r="S22" s="238" t="s">
        <v>697</v>
      </c>
    </row>
    <row r="23" spans="1:19" ht="16.5" thickBot="1">
      <c r="A23" s="55">
        <v>20</v>
      </c>
      <c r="B23" s="182">
        <v>20</v>
      </c>
      <c r="C23" s="197" t="s">
        <v>394</v>
      </c>
      <c r="D23" s="184">
        <v>74</v>
      </c>
      <c r="E23" s="184">
        <v>225</v>
      </c>
      <c r="F23" s="184">
        <v>0</v>
      </c>
      <c r="G23" s="184">
        <v>153</v>
      </c>
      <c r="H23" s="184">
        <v>256</v>
      </c>
      <c r="I23" s="184">
        <v>139</v>
      </c>
      <c r="J23" s="184">
        <v>64</v>
      </c>
      <c r="K23" s="184">
        <v>0</v>
      </c>
      <c r="L23" s="184">
        <v>299</v>
      </c>
      <c r="M23" s="184">
        <v>155</v>
      </c>
      <c r="N23" s="184">
        <v>1365</v>
      </c>
      <c r="O23" t="str">
        <f>IF(AND(H23&gt;=Data!$P$11,G23&gt;=Data!$P$7,M23&gt;=Data!$P$14),"GM"," ")</f>
        <v xml:space="preserve"> </v>
      </c>
      <c r="P23" s="160">
        <v>0</v>
      </c>
      <c r="Q23" s="184" t="s">
        <v>161</v>
      </c>
      <c r="R23" s="184">
        <v>9</v>
      </c>
      <c r="S23" s="237" t="s">
        <v>697</v>
      </c>
    </row>
    <row r="24" spans="1:19" ht="16.5" thickBot="1">
      <c r="A24" s="55">
        <v>21</v>
      </c>
      <c r="B24" s="179">
        <v>21</v>
      </c>
      <c r="C24" s="198" t="s">
        <v>226</v>
      </c>
      <c r="D24" s="181">
        <v>158</v>
      </c>
      <c r="E24" s="181">
        <v>192</v>
      </c>
      <c r="F24" s="181">
        <v>0</v>
      </c>
      <c r="G24" s="181">
        <v>96</v>
      </c>
      <c r="H24" s="181">
        <v>256</v>
      </c>
      <c r="I24" s="181">
        <v>121</v>
      </c>
      <c r="J24" s="181">
        <v>136</v>
      </c>
      <c r="K24" s="181">
        <v>0</v>
      </c>
      <c r="L24" s="181">
        <v>232</v>
      </c>
      <c r="M24" s="181">
        <v>136</v>
      </c>
      <c r="N24" s="181">
        <v>1327</v>
      </c>
      <c r="O24" t="str">
        <f>IF(AND(H24&gt;=Data!$P$11,G24&gt;=Data!$P$7,M24&gt;=Data!$P$14),"GM"," ")</f>
        <v xml:space="preserve"> </v>
      </c>
      <c r="P24" s="52">
        <v>5317</v>
      </c>
      <c r="Q24" s="181" t="s">
        <v>161</v>
      </c>
      <c r="R24" s="181">
        <v>12</v>
      </c>
      <c r="S24" s="238" t="s">
        <v>697</v>
      </c>
    </row>
    <row r="25" spans="1:19" ht="16.5" thickBot="1">
      <c r="A25" s="55">
        <v>22</v>
      </c>
      <c r="B25" s="182">
        <v>22</v>
      </c>
      <c r="C25" s="197" t="s">
        <v>357</v>
      </c>
      <c r="D25" s="184">
        <v>63</v>
      </c>
      <c r="E25" s="184">
        <v>230</v>
      </c>
      <c r="F25" s="184">
        <v>256</v>
      </c>
      <c r="G25" s="184">
        <v>96</v>
      </c>
      <c r="H25" s="184">
        <v>12</v>
      </c>
      <c r="I25" s="184">
        <v>135</v>
      </c>
      <c r="J25" s="184">
        <v>168</v>
      </c>
      <c r="K25" s="184">
        <v>92</v>
      </c>
      <c r="L25" s="184">
        <v>125</v>
      </c>
      <c r="M25" s="184">
        <v>105</v>
      </c>
      <c r="N25" s="184">
        <v>1282</v>
      </c>
      <c r="O25" t="str">
        <f>IF(AND(H25&gt;=Data!$P$11,G25&gt;=Data!$P$7,M25&gt;=Data!$P$14),"GM"," ")</f>
        <v xml:space="preserve"> </v>
      </c>
      <c r="P25" s="52">
        <v>5364</v>
      </c>
      <c r="Q25" s="184" t="s">
        <v>161</v>
      </c>
      <c r="R25" s="184">
        <v>11</v>
      </c>
      <c r="S25" s="237" t="s">
        <v>697</v>
      </c>
    </row>
    <row r="26" spans="1:19" ht="16.5" thickBot="1">
      <c r="A26" s="55">
        <v>23</v>
      </c>
      <c r="B26" s="179">
        <v>23</v>
      </c>
      <c r="C26" s="198" t="s">
        <v>295</v>
      </c>
      <c r="D26" s="181">
        <v>147</v>
      </c>
      <c r="E26" s="181">
        <v>105</v>
      </c>
      <c r="F26" s="181">
        <v>312</v>
      </c>
      <c r="G26" s="181">
        <v>120</v>
      </c>
      <c r="H26" s="181">
        <v>103</v>
      </c>
      <c r="I26" s="181">
        <v>95</v>
      </c>
      <c r="J26" s="181">
        <v>136</v>
      </c>
      <c r="K26" s="181">
        <v>0</v>
      </c>
      <c r="L26" s="181">
        <v>164</v>
      </c>
      <c r="M26" s="181">
        <v>62</v>
      </c>
      <c r="N26" s="181">
        <v>1244</v>
      </c>
      <c r="O26" t="str">
        <f>IF(AND(H26&gt;=Data!$P$11,G26&gt;=Data!$P$7,M26&gt;=Data!$P$14),"GM"," ")</f>
        <v xml:space="preserve"> </v>
      </c>
      <c r="P26" s="160">
        <v>0</v>
      </c>
      <c r="Q26" s="181" t="s">
        <v>161</v>
      </c>
      <c r="R26" s="181">
        <v>14</v>
      </c>
      <c r="S26" s="238" t="s">
        <v>696</v>
      </c>
    </row>
    <row r="27" spans="1:19" ht="16.5" thickBot="1">
      <c r="A27" s="55">
        <v>24</v>
      </c>
      <c r="B27" s="182">
        <v>24</v>
      </c>
      <c r="C27" s="197" t="s">
        <v>380</v>
      </c>
      <c r="D27" s="184">
        <v>147</v>
      </c>
      <c r="E27" s="184">
        <v>150</v>
      </c>
      <c r="F27" s="184">
        <v>80</v>
      </c>
      <c r="G27" s="184">
        <v>130</v>
      </c>
      <c r="H27" s="184">
        <v>128</v>
      </c>
      <c r="I27" s="184">
        <v>146</v>
      </c>
      <c r="J27" s="184">
        <v>120</v>
      </c>
      <c r="K27" s="184">
        <v>118</v>
      </c>
      <c r="L27" s="184">
        <v>164</v>
      </c>
      <c r="M27" s="184">
        <v>49</v>
      </c>
      <c r="N27" s="184">
        <v>1232</v>
      </c>
      <c r="O27" t="str">
        <f>IF(AND(H27&gt;=Data!$P$11,G27&gt;=Data!$P$7,M27&gt;=Data!$P$14),"GM"," ")</f>
        <v xml:space="preserve"> </v>
      </c>
      <c r="P27" s="160">
        <v>0</v>
      </c>
      <c r="Q27" s="184" t="s">
        <v>511</v>
      </c>
      <c r="R27" s="184">
        <v>10</v>
      </c>
      <c r="S27" s="237" t="s">
        <v>697</v>
      </c>
    </row>
    <row r="28" spans="1:19" ht="16.5" thickBot="1">
      <c r="A28" s="55">
        <v>25</v>
      </c>
      <c r="B28" s="179">
        <v>25</v>
      </c>
      <c r="C28" s="198" t="s">
        <v>382</v>
      </c>
      <c r="D28" s="181">
        <v>95</v>
      </c>
      <c r="E28" s="181">
        <v>228</v>
      </c>
      <c r="F28" s="181">
        <v>40</v>
      </c>
      <c r="G28" s="181">
        <v>123</v>
      </c>
      <c r="H28" s="181">
        <v>133</v>
      </c>
      <c r="I28" s="181">
        <v>146</v>
      </c>
      <c r="J28" s="181">
        <v>112</v>
      </c>
      <c r="K28" s="181">
        <v>0</v>
      </c>
      <c r="L28" s="181">
        <v>201</v>
      </c>
      <c r="M28" s="181">
        <v>143</v>
      </c>
      <c r="N28" s="181">
        <v>1221</v>
      </c>
      <c r="O28" t="str">
        <f>IF(AND(H28&gt;=Data!$P$11,G28&gt;=Data!$P$7,M28&gt;=Data!$P$14),"GM"," ")</f>
        <v xml:space="preserve"> </v>
      </c>
      <c r="P28" s="160">
        <v>0</v>
      </c>
      <c r="Q28" s="181" t="s">
        <v>161</v>
      </c>
      <c r="R28" s="181">
        <v>14</v>
      </c>
      <c r="S28" s="238" t="s">
        <v>696</v>
      </c>
    </row>
    <row r="29" spans="1:19" ht="16.5" thickBot="1">
      <c r="A29" s="55">
        <v>26</v>
      </c>
      <c r="B29" s="182">
        <v>26</v>
      </c>
      <c r="C29" s="197" t="s">
        <v>407</v>
      </c>
      <c r="D29" s="184">
        <v>74</v>
      </c>
      <c r="E29" s="184">
        <v>185</v>
      </c>
      <c r="F29" s="184">
        <v>216</v>
      </c>
      <c r="G29" s="184">
        <v>76</v>
      </c>
      <c r="H29" s="184">
        <v>0</v>
      </c>
      <c r="I29" s="184">
        <v>146</v>
      </c>
      <c r="J29" s="184">
        <v>96</v>
      </c>
      <c r="K29" s="184">
        <v>29</v>
      </c>
      <c r="L29" s="184">
        <v>201</v>
      </c>
      <c r="M29" s="184">
        <v>111</v>
      </c>
      <c r="N29" s="184">
        <v>1134</v>
      </c>
      <c r="O29" t="str">
        <f>IF(AND(H29&gt;=Data!$P$11,G29&gt;=Data!$P$7,M29&gt;=Data!$P$14),"GM"," ")</f>
        <v xml:space="preserve"> </v>
      </c>
      <c r="P29" s="160">
        <v>0</v>
      </c>
      <c r="Q29" s="184" t="s">
        <v>161</v>
      </c>
      <c r="R29" s="184">
        <v>13</v>
      </c>
      <c r="S29" s="237" t="s">
        <v>696</v>
      </c>
    </row>
    <row r="30" spans="1:19" ht="16.5" thickBot="1">
      <c r="A30" s="55">
        <v>27</v>
      </c>
      <c r="B30" s="179">
        <v>27</v>
      </c>
      <c r="C30" s="198" t="s">
        <v>322</v>
      </c>
      <c r="D30" s="181">
        <v>295</v>
      </c>
      <c r="E30" s="181">
        <v>30</v>
      </c>
      <c r="F30" s="181">
        <v>184</v>
      </c>
      <c r="G30" s="181">
        <v>97</v>
      </c>
      <c r="H30" s="181">
        <v>0</v>
      </c>
      <c r="I30" s="181">
        <v>117</v>
      </c>
      <c r="J30" s="181">
        <v>136</v>
      </c>
      <c r="K30" s="181">
        <v>158</v>
      </c>
      <c r="L30" s="181">
        <v>95</v>
      </c>
      <c r="M30" s="181">
        <v>21</v>
      </c>
      <c r="N30" s="181">
        <v>1133</v>
      </c>
      <c r="O30" t="str">
        <f>IF(AND(H30&gt;=Data!$P$11,G30&gt;=Data!$P$7,M30&gt;=Data!$P$14),"GM"," ")</f>
        <v xml:space="preserve"> </v>
      </c>
      <c r="P30" s="160">
        <v>0</v>
      </c>
      <c r="Q30" s="181" t="s">
        <v>161</v>
      </c>
      <c r="R30" s="181">
        <v>14</v>
      </c>
      <c r="S30" s="238" t="s">
        <v>696</v>
      </c>
    </row>
    <row r="31" spans="1:19" ht="16.5" thickBot="1">
      <c r="A31" s="55">
        <v>28</v>
      </c>
      <c r="B31" s="182">
        <v>28</v>
      </c>
      <c r="C31" s="197" t="s">
        <v>378</v>
      </c>
      <c r="D31" s="184">
        <v>21</v>
      </c>
      <c r="E31" s="184">
        <v>105</v>
      </c>
      <c r="F31" s="184">
        <v>232</v>
      </c>
      <c r="G31" s="184">
        <v>153</v>
      </c>
      <c r="H31" s="184">
        <v>192</v>
      </c>
      <c r="I31" s="184">
        <v>110</v>
      </c>
      <c r="J31" s="184">
        <v>80</v>
      </c>
      <c r="K31" s="184">
        <v>72</v>
      </c>
      <c r="L31" s="184">
        <v>82</v>
      </c>
      <c r="M31" s="184">
        <v>36</v>
      </c>
      <c r="N31" s="184">
        <v>1083</v>
      </c>
      <c r="O31" t="str">
        <f>IF(AND(H31&gt;=Data!$P$11,G31&gt;=Data!$P$7,M31&gt;=Data!$P$14),"GM"," ")</f>
        <v xml:space="preserve"> </v>
      </c>
      <c r="P31" s="160">
        <v>0</v>
      </c>
      <c r="Q31" s="184" t="s">
        <v>511</v>
      </c>
      <c r="R31" s="184">
        <v>11</v>
      </c>
      <c r="S31" s="237" t="s">
        <v>697</v>
      </c>
    </row>
    <row r="32" spans="1:19" ht="16.5" thickBot="1">
      <c r="A32" s="55">
        <v>29</v>
      </c>
      <c r="B32" s="179">
        <v>29</v>
      </c>
      <c r="C32" s="198" t="s">
        <v>385</v>
      </c>
      <c r="D32" s="181">
        <v>137</v>
      </c>
      <c r="E32" s="181">
        <v>150</v>
      </c>
      <c r="F32" s="181">
        <v>160</v>
      </c>
      <c r="G32" s="181">
        <v>128</v>
      </c>
      <c r="H32" s="181">
        <v>64</v>
      </c>
      <c r="I32" s="181">
        <v>146</v>
      </c>
      <c r="J32" s="181">
        <v>56</v>
      </c>
      <c r="K32" s="181">
        <v>99</v>
      </c>
      <c r="L32" s="181">
        <v>125</v>
      </c>
      <c r="M32" s="181">
        <v>11</v>
      </c>
      <c r="N32" s="181">
        <v>1076</v>
      </c>
      <c r="O32" t="str">
        <f>IF(AND(H32&gt;=Data!$P$11,G32&gt;=Data!$P$7,M32&gt;=Data!$P$14),"GM"," ")</f>
        <v xml:space="preserve"> </v>
      </c>
      <c r="P32" s="160">
        <v>0</v>
      </c>
      <c r="Q32" s="181" t="s">
        <v>161</v>
      </c>
      <c r="R32" s="181">
        <v>41</v>
      </c>
      <c r="S32" s="238" t="s">
        <v>695</v>
      </c>
    </row>
    <row r="33" spans="1:19" ht="16.5" thickBot="1">
      <c r="A33" s="55">
        <v>30</v>
      </c>
      <c r="B33" s="182">
        <v>30</v>
      </c>
      <c r="C33" s="197" t="s">
        <v>362</v>
      </c>
      <c r="D33" s="184">
        <v>179</v>
      </c>
      <c r="E33" s="184">
        <v>120</v>
      </c>
      <c r="F33" s="184">
        <v>8</v>
      </c>
      <c r="G33" s="184">
        <v>38</v>
      </c>
      <c r="H33" s="184">
        <v>29</v>
      </c>
      <c r="I33" s="184">
        <v>146</v>
      </c>
      <c r="J33" s="184">
        <v>136</v>
      </c>
      <c r="K33" s="184">
        <v>164</v>
      </c>
      <c r="L33" s="184">
        <v>150</v>
      </c>
      <c r="M33" s="184">
        <v>38</v>
      </c>
      <c r="N33" s="184">
        <v>1008</v>
      </c>
      <c r="O33" t="str">
        <f>IF(AND(H33&gt;=Data!$P$11,G33&gt;=Data!$P$7,M33&gt;=Data!$P$14),"GM"," ")</f>
        <v xml:space="preserve"> </v>
      </c>
      <c r="P33" s="160">
        <v>0</v>
      </c>
      <c r="Q33" s="184" t="s">
        <v>161</v>
      </c>
      <c r="R33" s="184">
        <v>11</v>
      </c>
      <c r="S33" s="237" t="s">
        <v>697</v>
      </c>
    </row>
    <row r="34" spans="1:19" ht="16.5" thickBot="1">
      <c r="A34" s="55">
        <v>31</v>
      </c>
      <c r="B34" s="179">
        <v>30</v>
      </c>
      <c r="C34" s="198" t="s">
        <v>509</v>
      </c>
      <c r="D34" s="181">
        <v>95</v>
      </c>
      <c r="E34" s="181">
        <v>84</v>
      </c>
      <c r="F34" s="181">
        <v>40</v>
      </c>
      <c r="G34" s="181">
        <v>306</v>
      </c>
      <c r="H34" s="181">
        <v>0</v>
      </c>
      <c r="I34" s="181">
        <v>146</v>
      </c>
      <c r="J34" s="181">
        <v>88</v>
      </c>
      <c r="K34" s="181">
        <v>109</v>
      </c>
      <c r="L34" s="181">
        <v>134</v>
      </c>
      <c r="M34" s="181">
        <v>6</v>
      </c>
      <c r="N34" s="181">
        <v>1008</v>
      </c>
      <c r="O34" t="str">
        <f>IF(AND(H34&gt;=Data!$P$11,G34&gt;=Data!$P$7,M34&gt;=Data!$P$14),"GM"," ")</f>
        <v xml:space="preserve"> </v>
      </c>
      <c r="P34" s="160">
        <v>0</v>
      </c>
      <c r="Q34" s="181" t="s">
        <v>161</v>
      </c>
      <c r="R34" s="181">
        <v>14</v>
      </c>
      <c r="S34" s="238" t="s">
        <v>696</v>
      </c>
    </row>
    <row r="35" spans="1:19" ht="16.5" thickBot="1">
      <c r="A35" s="55">
        <v>32</v>
      </c>
      <c r="B35" s="182">
        <v>31</v>
      </c>
      <c r="C35" s="197" t="s">
        <v>239</v>
      </c>
      <c r="D35" s="184">
        <v>63</v>
      </c>
      <c r="E35" s="184">
        <v>60</v>
      </c>
      <c r="F35" s="184">
        <v>248</v>
      </c>
      <c r="G35" s="184">
        <v>86</v>
      </c>
      <c r="H35" s="184">
        <v>128</v>
      </c>
      <c r="I35" s="184">
        <v>59</v>
      </c>
      <c r="J35" s="184">
        <v>48</v>
      </c>
      <c r="K35" s="184">
        <v>69</v>
      </c>
      <c r="L35" s="184">
        <v>134</v>
      </c>
      <c r="M35" s="184">
        <v>111</v>
      </c>
      <c r="N35" s="184">
        <v>1006</v>
      </c>
      <c r="O35" t="str">
        <f>IF(AND(H35&gt;=Data!$P$11,G35&gt;=Data!$P$7,M35&gt;=Data!$P$14),"GM"," ")</f>
        <v xml:space="preserve"> </v>
      </c>
      <c r="P35" s="160">
        <v>0</v>
      </c>
      <c r="Q35" s="184" t="s">
        <v>161</v>
      </c>
      <c r="R35" s="184">
        <v>12</v>
      </c>
      <c r="S35" s="237" t="s">
        <v>697</v>
      </c>
    </row>
    <row r="36" spans="1:19" ht="16.5" thickBot="1">
      <c r="A36" s="55">
        <v>33</v>
      </c>
      <c r="B36" s="179">
        <v>32</v>
      </c>
      <c r="C36" s="198" t="s">
        <v>399</v>
      </c>
      <c r="D36" s="181">
        <v>137</v>
      </c>
      <c r="E36" s="181">
        <v>30</v>
      </c>
      <c r="F36" s="181">
        <v>32</v>
      </c>
      <c r="G36" s="181">
        <v>60</v>
      </c>
      <c r="H36" s="181">
        <v>128</v>
      </c>
      <c r="I36" s="181">
        <v>139</v>
      </c>
      <c r="J36" s="181">
        <v>112</v>
      </c>
      <c r="K36" s="181">
        <v>42</v>
      </c>
      <c r="L36" s="181">
        <v>201</v>
      </c>
      <c r="M36" s="181">
        <v>36</v>
      </c>
      <c r="N36" s="181">
        <v>917</v>
      </c>
      <c r="O36" t="str">
        <f>IF(AND(H36&gt;=Data!$P$11,G36&gt;=Data!$P$7,M36&gt;=Data!$P$14),"GM"," ")</f>
        <v xml:space="preserve"> </v>
      </c>
      <c r="P36" s="160">
        <v>0</v>
      </c>
      <c r="Q36" s="181" t="s">
        <v>161</v>
      </c>
      <c r="R36" s="181">
        <v>11</v>
      </c>
      <c r="S36" s="238" t="s">
        <v>697</v>
      </c>
    </row>
    <row r="37" spans="1:19" ht="16.5" thickBot="1">
      <c r="A37" s="55">
        <v>34</v>
      </c>
      <c r="B37" s="182">
        <v>33</v>
      </c>
      <c r="C37" s="197" t="s">
        <v>402</v>
      </c>
      <c r="D37" s="184">
        <v>179</v>
      </c>
      <c r="E37" s="184">
        <v>90</v>
      </c>
      <c r="F37" s="184">
        <v>128</v>
      </c>
      <c r="G37" s="184">
        <v>55</v>
      </c>
      <c r="H37" s="184">
        <v>0</v>
      </c>
      <c r="I37" s="184">
        <v>95</v>
      </c>
      <c r="J37" s="184">
        <v>96</v>
      </c>
      <c r="K37" s="184">
        <v>85</v>
      </c>
      <c r="L37" s="184">
        <v>134</v>
      </c>
      <c r="M37" s="184">
        <v>26</v>
      </c>
      <c r="N37" s="184">
        <v>888</v>
      </c>
      <c r="O37" t="str">
        <f>IF(AND(H37&gt;=Data!$P$11,G37&gt;=Data!$P$7,M37&gt;=Data!$P$14),"GM"," ")</f>
        <v xml:space="preserve"> </v>
      </c>
      <c r="P37" s="160">
        <v>0</v>
      </c>
      <c r="Q37" s="184" t="s">
        <v>161</v>
      </c>
      <c r="R37" s="184">
        <v>20</v>
      </c>
      <c r="S37" s="237" t="s">
        <v>695</v>
      </c>
    </row>
    <row r="38" spans="1:19" ht="16.5" thickBot="1">
      <c r="A38" s="55">
        <v>35</v>
      </c>
      <c r="B38" s="179">
        <v>34</v>
      </c>
      <c r="C38" s="198" t="s">
        <v>199</v>
      </c>
      <c r="D38" s="181">
        <v>126</v>
      </c>
      <c r="E38" s="181">
        <v>123</v>
      </c>
      <c r="F38" s="181">
        <v>40</v>
      </c>
      <c r="G38" s="181">
        <v>57</v>
      </c>
      <c r="H38" s="181">
        <v>0</v>
      </c>
      <c r="I38" s="181">
        <v>161</v>
      </c>
      <c r="J38" s="181">
        <v>112</v>
      </c>
      <c r="K38" s="181">
        <v>59</v>
      </c>
      <c r="L38" s="181">
        <v>150</v>
      </c>
      <c r="M38" s="181">
        <v>41</v>
      </c>
      <c r="N38" s="181">
        <v>869</v>
      </c>
      <c r="O38" t="str">
        <f>IF(AND(H38&gt;=Data!$P$11,G38&gt;=Data!$P$7,M38&gt;=Data!$P$14),"GM"," ")</f>
        <v xml:space="preserve"> </v>
      </c>
      <c r="P38" s="160">
        <v>0</v>
      </c>
      <c r="Q38" s="181" t="s">
        <v>161</v>
      </c>
      <c r="R38" s="181">
        <v>11</v>
      </c>
      <c r="S38" s="238" t="s">
        <v>697</v>
      </c>
    </row>
    <row r="39" spans="1:19" ht="16.5" thickBot="1">
      <c r="A39" s="55">
        <v>36</v>
      </c>
      <c r="B39" s="182">
        <v>35</v>
      </c>
      <c r="C39" s="197" t="s">
        <v>234</v>
      </c>
      <c r="D39" s="184" t="e">
        <v>#N/A</v>
      </c>
      <c r="E39" s="184">
        <v>90</v>
      </c>
      <c r="F39" s="184">
        <v>160</v>
      </c>
      <c r="G39" s="184">
        <v>105</v>
      </c>
      <c r="H39" s="184">
        <v>84</v>
      </c>
      <c r="I39" s="184">
        <v>80</v>
      </c>
      <c r="J39" s="184">
        <v>40</v>
      </c>
      <c r="K39" s="184">
        <v>0</v>
      </c>
      <c r="L39" s="184">
        <v>134</v>
      </c>
      <c r="M39" s="184">
        <v>45</v>
      </c>
      <c r="N39" s="184" t="e">
        <v>#N/A</v>
      </c>
      <c r="O39" t="str">
        <f>IF(AND(H39&gt;=Data!$P$11,G39&gt;=Data!$P$7,M39&gt;=Data!$P$14),"GM"," ")</f>
        <v xml:space="preserve"> </v>
      </c>
      <c r="P39" s="160">
        <v>0</v>
      </c>
      <c r="Q39" s="184" t="s">
        <v>161</v>
      </c>
      <c r="R39" s="184">
        <v>12</v>
      </c>
      <c r="S39" s="237" t="s">
        <v>697</v>
      </c>
    </row>
    <row r="40" spans="1:19" ht="16.5" thickBot="1">
      <c r="A40" s="55">
        <v>37</v>
      </c>
      <c r="B40" s="179">
        <v>36</v>
      </c>
      <c r="C40" s="198" t="s">
        <v>251</v>
      </c>
      <c r="D40" s="181">
        <v>126</v>
      </c>
      <c r="E40" s="181">
        <v>117</v>
      </c>
      <c r="F40" s="181">
        <v>16</v>
      </c>
      <c r="G40" s="181">
        <v>57</v>
      </c>
      <c r="H40" s="181">
        <v>64</v>
      </c>
      <c r="I40" s="181">
        <v>84</v>
      </c>
      <c r="J40" s="181">
        <v>112</v>
      </c>
      <c r="K40" s="181">
        <v>27</v>
      </c>
      <c r="L40" s="181">
        <v>95</v>
      </c>
      <c r="M40" s="181">
        <v>45</v>
      </c>
      <c r="N40" s="181">
        <v>743</v>
      </c>
      <c r="O40" t="str">
        <f>IF(AND(H40&gt;=Data!$P$11,G40&gt;=Data!$P$7,M40&gt;=Data!$P$14),"GM"," ")</f>
        <v xml:space="preserve"> </v>
      </c>
      <c r="P40" s="160">
        <v>0</v>
      </c>
      <c r="Q40" s="181" t="s">
        <v>161</v>
      </c>
      <c r="R40" s="181">
        <v>13</v>
      </c>
      <c r="S40" s="238" t="s">
        <v>696</v>
      </c>
    </row>
    <row r="41" spans="1:19" ht="16.5" thickBot="1">
      <c r="A41" s="55">
        <v>38</v>
      </c>
      <c r="B41" s="182">
        <v>37</v>
      </c>
      <c r="C41" s="197" t="s">
        <v>256</v>
      </c>
      <c r="D41" s="184">
        <v>95</v>
      </c>
      <c r="E41" s="184">
        <v>75</v>
      </c>
      <c r="F41" s="184">
        <v>256</v>
      </c>
      <c r="G41" s="184">
        <v>101</v>
      </c>
      <c r="H41" s="184">
        <v>37</v>
      </c>
      <c r="I41" s="184">
        <v>84</v>
      </c>
      <c r="J41" s="184">
        <v>0</v>
      </c>
      <c r="K41" s="184">
        <v>0</v>
      </c>
      <c r="L41" s="184">
        <v>47</v>
      </c>
      <c r="M41" s="184">
        <v>45</v>
      </c>
      <c r="N41" s="184">
        <v>740</v>
      </c>
      <c r="O41" t="str">
        <f>IF(AND(H41&gt;=Data!$P$11,G41&gt;=Data!$P$7,M41&gt;=Data!$P$14),"GM"," ")</f>
        <v xml:space="preserve"> </v>
      </c>
      <c r="P41" s="160">
        <v>0</v>
      </c>
      <c r="Q41" s="184" t="s">
        <v>161</v>
      </c>
      <c r="R41" s="184">
        <v>14</v>
      </c>
      <c r="S41" s="237" t="s">
        <v>696</v>
      </c>
    </row>
    <row r="42" spans="1:19" ht="16.5" thickBot="1">
      <c r="A42" s="55">
        <v>39</v>
      </c>
      <c r="B42" s="179">
        <v>38</v>
      </c>
      <c r="C42" s="198" t="s">
        <v>275</v>
      </c>
      <c r="D42" s="181">
        <v>95</v>
      </c>
      <c r="E42" s="181">
        <v>60</v>
      </c>
      <c r="F42" s="181">
        <v>136</v>
      </c>
      <c r="G42" s="181">
        <v>115</v>
      </c>
      <c r="H42" s="181">
        <v>54</v>
      </c>
      <c r="I42" s="181">
        <v>80</v>
      </c>
      <c r="J42" s="181">
        <v>24</v>
      </c>
      <c r="K42" s="181">
        <v>49</v>
      </c>
      <c r="L42" s="181">
        <v>95</v>
      </c>
      <c r="M42" s="181">
        <v>28</v>
      </c>
      <c r="N42" s="181">
        <v>736</v>
      </c>
      <c r="O42" t="str">
        <f>IF(AND(H42&gt;=Data!$P$11,G42&gt;=Data!$P$7,M42&gt;=Data!$P$14),"GM"," ")</f>
        <v xml:space="preserve"> </v>
      </c>
      <c r="P42" s="160">
        <v>0</v>
      </c>
      <c r="Q42" s="181" t="s">
        <v>161</v>
      </c>
      <c r="R42" s="181">
        <v>13</v>
      </c>
      <c r="S42" s="238" t="s">
        <v>696</v>
      </c>
    </row>
    <row r="43" spans="1:19" ht="16.5" thickBot="1">
      <c r="A43" s="55">
        <v>40</v>
      </c>
      <c r="B43" s="182">
        <v>39</v>
      </c>
      <c r="C43" s="197" t="s">
        <v>354</v>
      </c>
      <c r="D43" s="184">
        <v>105</v>
      </c>
      <c r="E43" s="184">
        <v>78</v>
      </c>
      <c r="F43" s="184">
        <v>176</v>
      </c>
      <c r="G43" s="184">
        <v>38</v>
      </c>
      <c r="H43" s="184">
        <v>0</v>
      </c>
      <c r="I43" s="184">
        <v>79</v>
      </c>
      <c r="J43" s="184">
        <v>64</v>
      </c>
      <c r="K43" s="184">
        <v>14</v>
      </c>
      <c r="L43" s="184">
        <v>125</v>
      </c>
      <c r="M43" s="184">
        <v>51</v>
      </c>
      <c r="N43" s="184">
        <v>730</v>
      </c>
      <c r="O43" t="str">
        <f>IF(AND(H43&gt;=Data!$P$11,G43&gt;=Data!$P$7,M43&gt;=Data!$P$14),"GM"," ")</f>
        <v xml:space="preserve"> </v>
      </c>
      <c r="P43" s="52">
        <v>5422</v>
      </c>
      <c r="Q43" s="184" t="s">
        <v>161</v>
      </c>
      <c r="R43" s="184">
        <v>11</v>
      </c>
      <c r="S43" s="237" t="s">
        <v>697</v>
      </c>
    </row>
    <row r="44" spans="1:19" ht="16.5" thickBot="1">
      <c r="A44" s="55">
        <v>41</v>
      </c>
      <c r="B44" s="179">
        <v>40</v>
      </c>
      <c r="C44" s="198" t="s">
        <v>340</v>
      </c>
      <c r="D44" s="181">
        <v>158</v>
      </c>
      <c r="E44" s="181">
        <v>150</v>
      </c>
      <c r="F44" s="181">
        <v>56</v>
      </c>
      <c r="G44" s="181">
        <v>38</v>
      </c>
      <c r="H44" s="181">
        <v>0</v>
      </c>
      <c r="I44" s="181">
        <v>37</v>
      </c>
      <c r="J44" s="181">
        <v>88</v>
      </c>
      <c r="K44" s="181">
        <v>0</v>
      </c>
      <c r="L44" s="181">
        <v>164</v>
      </c>
      <c r="M44" s="181">
        <v>34</v>
      </c>
      <c r="N44" s="181">
        <v>725</v>
      </c>
      <c r="O44" t="str">
        <f>IF(AND(H44&gt;=Data!$P$11,G44&gt;=Data!$P$7,M44&gt;=Data!$P$14),"GM"," ")</f>
        <v xml:space="preserve"> </v>
      </c>
      <c r="P44" s="160">
        <v>0</v>
      </c>
      <c r="Q44" s="181" t="s">
        <v>161</v>
      </c>
      <c r="R44" s="181">
        <v>14</v>
      </c>
      <c r="S44" s="238" t="s">
        <v>696</v>
      </c>
    </row>
    <row r="45" spans="1:19" ht="16.5" thickBot="1">
      <c r="A45" s="55">
        <v>42</v>
      </c>
      <c r="B45" s="182">
        <v>41</v>
      </c>
      <c r="C45" s="197" t="s">
        <v>479</v>
      </c>
      <c r="D45" s="184">
        <v>32</v>
      </c>
      <c r="E45" s="184">
        <v>225</v>
      </c>
      <c r="F45" s="184">
        <v>0</v>
      </c>
      <c r="G45" s="184">
        <v>38</v>
      </c>
      <c r="H45" s="184">
        <v>0</v>
      </c>
      <c r="I45" s="184">
        <v>219</v>
      </c>
      <c r="J45" s="184">
        <v>40</v>
      </c>
      <c r="K45" s="184">
        <v>0</v>
      </c>
      <c r="L45" s="184">
        <v>164</v>
      </c>
      <c r="M45" s="184">
        <v>6</v>
      </c>
      <c r="N45" s="184">
        <v>724</v>
      </c>
      <c r="O45" t="str">
        <f>IF(AND(H45&gt;=Data!$P$11,G45&gt;=Data!$P$7,M45&gt;=Data!$P$14),"GM"," ")</f>
        <v xml:space="preserve"> </v>
      </c>
      <c r="P45" s="160">
        <v>0</v>
      </c>
      <c r="Q45" s="184" t="s">
        <v>161</v>
      </c>
      <c r="R45" s="184">
        <v>12</v>
      </c>
      <c r="S45" s="237" t="s">
        <v>697</v>
      </c>
    </row>
    <row r="46" spans="1:19" ht="16.5" thickBot="1">
      <c r="A46" s="55">
        <v>43</v>
      </c>
      <c r="B46" s="179">
        <v>41</v>
      </c>
      <c r="C46" s="198" t="s">
        <v>292</v>
      </c>
      <c r="D46" s="181">
        <v>105</v>
      </c>
      <c r="E46" s="181">
        <v>108</v>
      </c>
      <c r="F46" s="181">
        <v>152</v>
      </c>
      <c r="G46" s="181">
        <v>38</v>
      </c>
      <c r="H46" s="181">
        <v>0</v>
      </c>
      <c r="I46" s="181">
        <v>57</v>
      </c>
      <c r="J46" s="181">
        <v>72</v>
      </c>
      <c r="K46" s="181">
        <v>0</v>
      </c>
      <c r="L46" s="181">
        <v>134</v>
      </c>
      <c r="M46" s="181">
        <v>58</v>
      </c>
      <c r="N46" s="181">
        <v>724</v>
      </c>
      <c r="O46" t="str">
        <f>IF(AND(H46&gt;=Data!$P$11,G46&gt;=Data!$P$7,M46&gt;=Data!$P$14),"GM"," ")</f>
        <v xml:space="preserve"> </v>
      </c>
      <c r="P46" s="160">
        <v>0</v>
      </c>
      <c r="Q46" s="181" t="s">
        <v>161</v>
      </c>
      <c r="R46" s="181">
        <v>13</v>
      </c>
      <c r="S46" s="238" t="s">
        <v>696</v>
      </c>
    </row>
    <row r="47" spans="1:19" ht="16.5" thickBot="1">
      <c r="A47" s="55">
        <v>44</v>
      </c>
      <c r="B47" s="182">
        <v>42</v>
      </c>
      <c r="C47" s="197" t="s">
        <v>225</v>
      </c>
      <c r="D47" s="184">
        <v>74</v>
      </c>
      <c r="E47" s="184">
        <v>90</v>
      </c>
      <c r="F47" s="184">
        <v>80</v>
      </c>
      <c r="G47" s="184">
        <v>76</v>
      </c>
      <c r="H47" s="184">
        <v>0</v>
      </c>
      <c r="I47" s="184">
        <v>88</v>
      </c>
      <c r="J47" s="184">
        <v>64</v>
      </c>
      <c r="K47" s="184">
        <v>49</v>
      </c>
      <c r="L47" s="184">
        <v>134</v>
      </c>
      <c r="M47" s="184">
        <v>38</v>
      </c>
      <c r="N47" s="184">
        <v>693</v>
      </c>
      <c r="O47" t="str">
        <f>IF(AND(H47&gt;=Data!$P$11,G47&gt;=Data!$P$7,M47&gt;=Data!$P$14),"GM"," ")</f>
        <v xml:space="preserve"> </v>
      </c>
      <c r="P47" s="160">
        <v>0</v>
      </c>
      <c r="Q47" s="184" t="s">
        <v>161</v>
      </c>
      <c r="R47" s="184">
        <v>12</v>
      </c>
      <c r="S47" s="237" t="s">
        <v>697</v>
      </c>
    </row>
    <row r="48" spans="1:19" ht="16.5" thickBot="1">
      <c r="A48" s="55">
        <v>45</v>
      </c>
      <c r="B48" s="179">
        <v>43</v>
      </c>
      <c r="C48" s="198" t="s">
        <v>289</v>
      </c>
      <c r="D48" s="181">
        <v>42</v>
      </c>
      <c r="E48" s="181">
        <v>75</v>
      </c>
      <c r="F48" s="181">
        <v>32</v>
      </c>
      <c r="G48" s="181">
        <v>38</v>
      </c>
      <c r="H48" s="181">
        <v>128</v>
      </c>
      <c r="I48" s="181">
        <v>80</v>
      </c>
      <c r="J48" s="181">
        <v>80</v>
      </c>
      <c r="K48" s="181">
        <v>53</v>
      </c>
      <c r="L48" s="181">
        <v>95</v>
      </c>
      <c r="M48" s="181">
        <v>62</v>
      </c>
      <c r="N48" s="181">
        <v>685</v>
      </c>
      <c r="O48" t="str">
        <f>IF(AND(H48&gt;=Data!$P$11,G48&gt;=Data!$P$7,M48&gt;=Data!$P$14),"GM"," ")</f>
        <v xml:space="preserve"> </v>
      </c>
      <c r="P48" s="160">
        <v>0</v>
      </c>
      <c r="Q48" s="181" t="s">
        <v>161</v>
      </c>
      <c r="R48" s="181">
        <v>13</v>
      </c>
      <c r="S48" s="238" t="s">
        <v>696</v>
      </c>
    </row>
    <row r="49" spans="1:19" ht="16.5" thickBot="1">
      <c r="A49" s="55">
        <v>46</v>
      </c>
      <c r="B49" s="182">
        <v>44</v>
      </c>
      <c r="C49" s="197" t="s">
        <v>178</v>
      </c>
      <c r="D49" s="184">
        <v>105</v>
      </c>
      <c r="E49" s="184">
        <v>105</v>
      </c>
      <c r="F49" s="184">
        <v>0</v>
      </c>
      <c r="G49" s="184">
        <v>38</v>
      </c>
      <c r="H49" s="184">
        <v>128</v>
      </c>
      <c r="I49" s="184">
        <v>84</v>
      </c>
      <c r="J49" s="184">
        <v>0</v>
      </c>
      <c r="K49" s="184">
        <v>65</v>
      </c>
      <c r="L49" s="184">
        <v>116</v>
      </c>
      <c r="M49" s="184">
        <v>30</v>
      </c>
      <c r="N49" s="184">
        <v>671</v>
      </c>
      <c r="O49" t="str">
        <f>IF(AND(H49&gt;=Data!$P$11,G49&gt;=Data!$P$7,M49&gt;=Data!$P$14),"GM"," ")</f>
        <v xml:space="preserve"> </v>
      </c>
      <c r="P49" s="160">
        <v>0</v>
      </c>
      <c r="Q49" s="184" t="s">
        <v>161</v>
      </c>
      <c r="R49" s="184">
        <v>6</v>
      </c>
      <c r="S49" s="237" t="s">
        <v>697</v>
      </c>
    </row>
    <row r="50" spans="1:19" ht="16.5" thickBot="1">
      <c r="A50" s="55">
        <v>47</v>
      </c>
      <c r="B50" s="179">
        <v>45</v>
      </c>
      <c r="C50" s="198" t="s">
        <v>329</v>
      </c>
      <c r="D50" s="181">
        <v>42</v>
      </c>
      <c r="E50" s="181">
        <v>42</v>
      </c>
      <c r="F50" s="181">
        <v>80</v>
      </c>
      <c r="G50" s="181">
        <v>19</v>
      </c>
      <c r="H50" s="181">
        <v>49</v>
      </c>
      <c r="I50" s="181">
        <v>73</v>
      </c>
      <c r="J50" s="181">
        <v>24</v>
      </c>
      <c r="K50" s="181">
        <v>100</v>
      </c>
      <c r="L50" s="181">
        <v>189</v>
      </c>
      <c r="M50" s="181">
        <v>32</v>
      </c>
      <c r="N50" s="181">
        <v>650</v>
      </c>
      <c r="O50" t="str">
        <f>IF(AND(H50&gt;=Data!$P$11,G50&gt;=Data!$P$7,M50&gt;=Data!$P$14),"GM"," ")</f>
        <v xml:space="preserve"> </v>
      </c>
      <c r="P50" s="160">
        <v>0</v>
      </c>
      <c r="Q50" s="181" t="s">
        <v>161</v>
      </c>
      <c r="R50" s="181">
        <v>14</v>
      </c>
      <c r="S50" s="238" t="s">
        <v>696</v>
      </c>
    </row>
    <row r="51" spans="1:19" ht="16.5" thickBot="1">
      <c r="A51" s="55">
        <v>48</v>
      </c>
      <c r="B51" s="182">
        <v>46</v>
      </c>
      <c r="C51" s="197" t="s">
        <v>416</v>
      </c>
      <c r="D51" s="184">
        <v>95</v>
      </c>
      <c r="E51" s="184">
        <v>0</v>
      </c>
      <c r="F51" s="184">
        <v>96</v>
      </c>
      <c r="G51" s="184">
        <v>0</v>
      </c>
      <c r="H51" s="184">
        <v>0</v>
      </c>
      <c r="I51" s="184">
        <v>0</v>
      </c>
      <c r="J51" s="184">
        <v>40</v>
      </c>
      <c r="K51" s="184">
        <v>0</v>
      </c>
      <c r="L51" s="184">
        <v>396</v>
      </c>
      <c r="M51" s="184">
        <v>19</v>
      </c>
      <c r="N51" s="184">
        <v>646</v>
      </c>
      <c r="O51" t="str">
        <f>IF(AND(H51&gt;=Data!$P$11,G51&gt;=Data!$P$7,M51&gt;=Data!$P$14),"GM"," ")</f>
        <v xml:space="preserve"> </v>
      </c>
      <c r="P51" s="160">
        <v>0</v>
      </c>
      <c r="Q51" s="184" t="s">
        <v>161</v>
      </c>
      <c r="R51" s="184">
        <v>14</v>
      </c>
      <c r="S51" s="237" t="s">
        <v>696</v>
      </c>
    </row>
    <row r="52" spans="1:19" ht="16.5" thickBot="1">
      <c r="A52" s="55">
        <v>49</v>
      </c>
      <c r="B52" s="179">
        <v>47</v>
      </c>
      <c r="C52" s="198" t="s">
        <v>319</v>
      </c>
      <c r="D52" s="181">
        <v>84</v>
      </c>
      <c r="E52" s="181">
        <v>90</v>
      </c>
      <c r="F52" s="181">
        <v>152</v>
      </c>
      <c r="G52" s="181">
        <v>62</v>
      </c>
      <c r="H52" s="181">
        <v>74</v>
      </c>
      <c r="I52" s="181">
        <v>0</v>
      </c>
      <c r="J52" s="181">
        <v>32</v>
      </c>
      <c r="K52" s="181">
        <v>0</v>
      </c>
      <c r="L52" s="181">
        <v>106</v>
      </c>
      <c r="M52" s="181">
        <v>43</v>
      </c>
      <c r="N52" s="181">
        <v>643</v>
      </c>
      <c r="O52" t="str">
        <f>IF(AND(H52&gt;=Data!$P$11,G52&gt;=Data!$P$7,M52&gt;=Data!$P$14),"GM"," ")</f>
        <v xml:space="preserve"> </v>
      </c>
      <c r="P52" s="160">
        <v>0</v>
      </c>
      <c r="Q52" s="181" t="s">
        <v>161</v>
      </c>
      <c r="R52" s="181">
        <v>14</v>
      </c>
      <c r="S52" s="238" t="s">
        <v>696</v>
      </c>
    </row>
    <row r="53" spans="1:19" ht="16.5" thickBot="1">
      <c r="A53" s="55">
        <v>50</v>
      </c>
      <c r="B53" s="182">
        <v>47</v>
      </c>
      <c r="C53" s="197" t="s">
        <v>403</v>
      </c>
      <c r="D53" s="184">
        <v>126</v>
      </c>
      <c r="E53" s="184">
        <v>45</v>
      </c>
      <c r="F53" s="184">
        <v>192</v>
      </c>
      <c r="G53" s="184">
        <v>0</v>
      </c>
      <c r="H53" s="184">
        <v>0</v>
      </c>
      <c r="I53" s="184">
        <v>55</v>
      </c>
      <c r="J53" s="184">
        <v>16</v>
      </c>
      <c r="K53" s="184">
        <v>37</v>
      </c>
      <c r="L53" s="184">
        <v>134</v>
      </c>
      <c r="M53" s="184">
        <v>36</v>
      </c>
      <c r="N53" s="184">
        <v>641</v>
      </c>
      <c r="O53" t="str">
        <f>IF(AND(H53&gt;=Data!$P$11,G53&gt;=Data!$P$7,M53&gt;=Data!$P$14),"GM"," ")</f>
        <v xml:space="preserve"> </v>
      </c>
      <c r="P53" s="160">
        <v>0</v>
      </c>
      <c r="Q53" s="184" t="s">
        <v>161</v>
      </c>
      <c r="R53" s="184">
        <v>29</v>
      </c>
      <c r="S53" s="237" t="s">
        <v>695</v>
      </c>
    </row>
    <row r="54" spans="1:19" ht="16.5" thickBot="1">
      <c r="A54" s="55">
        <v>51</v>
      </c>
      <c r="B54" s="179">
        <v>48</v>
      </c>
      <c r="C54" s="198" t="s">
        <v>365</v>
      </c>
      <c r="D54" s="181">
        <v>84</v>
      </c>
      <c r="E54" s="181">
        <v>135</v>
      </c>
      <c r="F54" s="181">
        <v>0</v>
      </c>
      <c r="G54" s="181">
        <v>96</v>
      </c>
      <c r="H54" s="181">
        <v>0</v>
      </c>
      <c r="I54" s="181">
        <v>73</v>
      </c>
      <c r="J54" s="181">
        <v>64</v>
      </c>
      <c r="K54" s="181">
        <v>83</v>
      </c>
      <c r="L54" s="181">
        <v>82</v>
      </c>
      <c r="M54" s="181">
        <v>17</v>
      </c>
      <c r="N54" s="181">
        <v>634</v>
      </c>
      <c r="O54" t="str">
        <f>IF(AND(H54&gt;=Data!$P$11,G54&gt;=Data!$P$7,M54&gt;=Data!$P$14),"GM"," ")</f>
        <v xml:space="preserve"> </v>
      </c>
      <c r="P54" s="160">
        <v>0</v>
      </c>
      <c r="Q54" s="181" t="s">
        <v>161</v>
      </c>
      <c r="R54" s="181">
        <v>12</v>
      </c>
      <c r="S54" s="238" t="s">
        <v>697</v>
      </c>
    </row>
    <row r="55" spans="1:19" ht="16.5" thickBot="1">
      <c r="A55" s="55">
        <v>52</v>
      </c>
      <c r="B55" s="182">
        <v>49</v>
      </c>
      <c r="C55" s="197" t="s">
        <v>398</v>
      </c>
      <c r="D55" s="184">
        <v>74</v>
      </c>
      <c r="E55" s="184">
        <v>75</v>
      </c>
      <c r="F55" s="184">
        <v>0</v>
      </c>
      <c r="G55" s="184">
        <v>111</v>
      </c>
      <c r="H55" s="184">
        <v>0</v>
      </c>
      <c r="I55" s="184">
        <v>40</v>
      </c>
      <c r="J55" s="184">
        <v>80</v>
      </c>
      <c r="K55" s="184">
        <v>0</v>
      </c>
      <c r="L55" s="184">
        <v>142</v>
      </c>
      <c r="M55" s="184">
        <v>96</v>
      </c>
      <c r="N55" s="184">
        <v>618</v>
      </c>
      <c r="O55" t="str">
        <f>IF(AND(H55&gt;=Data!$P$11,G55&gt;=Data!$P$7,M55&gt;=Data!$P$14),"GM"," ")</f>
        <v xml:space="preserve"> </v>
      </c>
      <c r="P55" s="52">
        <v>6146</v>
      </c>
      <c r="Q55" s="184" t="s">
        <v>161</v>
      </c>
      <c r="R55" s="184">
        <v>11</v>
      </c>
      <c r="S55" s="237" t="s">
        <v>697</v>
      </c>
    </row>
    <row r="56" spans="1:19" ht="16.5" thickBot="1">
      <c r="A56" s="55">
        <v>53</v>
      </c>
      <c r="B56" s="179">
        <v>50</v>
      </c>
      <c r="C56" s="198" t="s">
        <v>293</v>
      </c>
      <c r="D56" s="181">
        <v>74</v>
      </c>
      <c r="E56" s="181">
        <v>30</v>
      </c>
      <c r="F56" s="181">
        <v>160</v>
      </c>
      <c r="G56" s="181">
        <v>42</v>
      </c>
      <c r="H56" s="181">
        <v>0</v>
      </c>
      <c r="I56" s="181">
        <v>73</v>
      </c>
      <c r="J56" s="181">
        <v>48</v>
      </c>
      <c r="K56" s="181">
        <v>46</v>
      </c>
      <c r="L56" s="181">
        <v>106</v>
      </c>
      <c r="M56" s="181">
        <v>11</v>
      </c>
      <c r="N56" s="181">
        <v>590</v>
      </c>
      <c r="O56" t="str">
        <f>IF(AND(H56&gt;=Data!$P$11,G56&gt;=Data!$P$7,M56&gt;=Data!$P$14),"GM"," ")</f>
        <v xml:space="preserve"> </v>
      </c>
      <c r="P56" s="160">
        <v>0</v>
      </c>
      <c r="Q56" s="181" t="s">
        <v>161</v>
      </c>
      <c r="R56" s="181">
        <v>13</v>
      </c>
      <c r="S56" s="238" t="s">
        <v>696</v>
      </c>
    </row>
    <row r="57" spans="1:19" ht="16.5" thickBot="1">
      <c r="A57" s="55">
        <v>54</v>
      </c>
      <c r="B57" s="182">
        <v>51</v>
      </c>
      <c r="C57" s="197" t="s">
        <v>235</v>
      </c>
      <c r="D57" s="184">
        <v>11</v>
      </c>
      <c r="E57" s="184">
        <v>30</v>
      </c>
      <c r="F57" s="184">
        <v>160</v>
      </c>
      <c r="G57" s="184">
        <v>57</v>
      </c>
      <c r="H57" s="184">
        <v>0</v>
      </c>
      <c r="I57" s="184">
        <v>73</v>
      </c>
      <c r="J57" s="184">
        <v>56</v>
      </c>
      <c r="K57" s="184">
        <v>10</v>
      </c>
      <c r="L57" s="184">
        <v>142</v>
      </c>
      <c r="M57" s="184">
        <v>38</v>
      </c>
      <c r="N57" s="184">
        <v>577</v>
      </c>
      <c r="O57" t="str">
        <f>IF(AND(H57&gt;=Data!$P$11,G57&gt;=Data!$P$7,M57&gt;=Data!$P$14),"GM"," ")</f>
        <v xml:space="preserve"> </v>
      </c>
      <c r="P57" s="160">
        <v>0</v>
      </c>
      <c r="Q57" s="184" t="s">
        <v>161</v>
      </c>
      <c r="R57" s="184">
        <v>13</v>
      </c>
      <c r="S57" s="237" t="s">
        <v>696</v>
      </c>
    </row>
    <row r="58" spans="1:19" ht="16.5" thickBot="1">
      <c r="A58" s="55">
        <v>55</v>
      </c>
      <c r="B58" s="179">
        <v>52</v>
      </c>
      <c r="C58" s="198" t="s">
        <v>330</v>
      </c>
      <c r="D58" s="181">
        <v>116</v>
      </c>
      <c r="E58" s="181">
        <v>60</v>
      </c>
      <c r="F58" s="181">
        <v>136</v>
      </c>
      <c r="G58" s="181">
        <v>0</v>
      </c>
      <c r="H58" s="181">
        <v>0</v>
      </c>
      <c r="I58" s="181">
        <v>55</v>
      </c>
      <c r="J58" s="181">
        <v>16</v>
      </c>
      <c r="K58" s="181">
        <v>0</v>
      </c>
      <c r="L58" s="181">
        <v>134</v>
      </c>
      <c r="M58" s="181">
        <v>60</v>
      </c>
      <c r="N58" s="181">
        <v>577</v>
      </c>
      <c r="O58" t="str">
        <f>IF(AND(H58&gt;=Data!$P$11,G58&gt;=Data!$P$7,M58&gt;=Data!$P$14),"GM"," ")</f>
        <v xml:space="preserve"> </v>
      </c>
      <c r="P58" s="160">
        <v>0</v>
      </c>
      <c r="Q58" s="181" t="s">
        <v>161</v>
      </c>
      <c r="R58" s="181">
        <v>13</v>
      </c>
      <c r="S58" s="238" t="s">
        <v>696</v>
      </c>
    </row>
    <row r="59" spans="1:19" ht="16.5" thickBot="1">
      <c r="A59" s="55">
        <v>56</v>
      </c>
      <c r="B59" s="182">
        <v>53</v>
      </c>
      <c r="C59" s="197" t="s">
        <v>305</v>
      </c>
      <c r="D59" s="184">
        <v>95</v>
      </c>
      <c r="E59" s="184">
        <v>30</v>
      </c>
      <c r="F59" s="184">
        <v>176</v>
      </c>
      <c r="G59" s="184">
        <v>19</v>
      </c>
      <c r="H59" s="184">
        <v>0</v>
      </c>
      <c r="I59" s="184">
        <v>73</v>
      </c>
      <c r="J59" s="184">
        <v>32</v>
      </c>
      <c r="K59" s="184">
        <v>0</v>
      </c>
      <c r="L59" s="184">
        <v>95</v>
      </c>
      <c r="M59" s="184">
        <v>36</v>
      </c>
      <c r="N59" s="184">
        <v>556</v>
      </c>
      <c r="O59" t="str">
        <f>IF(AND(H59&gt;=Data!$P$11,G59&gt;=Data!$P$7,M59&gt;=Data!$P$14),"GM"," ")</f>
        <v xml:space="preserve"> </v>
      </c>
      <c r="P59" s="160">
        <v>0</v>
      </c>
      <c r="Q59" s="184" t="s">
        <v>161</v>
      </c>
      <c r="R59" s="184">
        <v>13</v>
      </c>
      <c r="S59" s="237" t="s">
        <v>696</v>
      </c>
    </row>
    <row r="60" spans="1:19" ht="16.5" thickBot="1">
      <c r="A60" s="55">
        <v>57</v>
      </c>
      <c r="B60" s="179">
        <v>54</v>
      </c>
      <c r="C60" s="198" t="s">
        <v>213</v>
      </c>
      <c r="D60" s="181">
        <v>84</v>
      </c>
      <c r="E60" s="181">
        <v>60</v>
      </c>
      <c r="F60" s="181">
        <v>152</v>
      </c>
      <c r="G60" s="181">
        <v>38</v>
      </c>
      <c r="H60" s="181">
        <v>32</v>
      </c>
      <c r="I60" s="181">
        <v>0</v>
      </c>
      <c r="J60" s="181">
        <v>0</v>
      </c>
      <c r="K60" s="181">
        <v>37</v>
      </c>
      <c r="L60" s="181">
        <v>134</v>
      </c>
      <c r="M60" s="181">
        <v>17</v>
      </c>
      <c r="N60" s="181">
        <v>554</v>
      </c>
      <c r="O60" t="str">
        <f>IF(AND(H60&gt;=Data!$P$11,G60&gt;=Data!$P$7,M60&gt;=Data!$P$14),"GM"," ")</f>
        <v xml:space="preserve"> </v>
      </c>
      <c r="P60" s="160">
        <v>0</v>
      </c>
      <c r="Q60" s="181" t="s">
        <v>161</v>
      </c>
      <c r="R60" s="181">
        <v>10</v>
      </c>
      <c r="S60" s="238" t="s">
        <v>697</v>
      </c>
    </row>
    <row r="61" spans="1:19" ht="16.5" thickBot="1">
      <c r="A61" s="55">
        <v>58</v>
      </c>
      <c r="B61" s="182">
        <v>55</v>
      </c>
      <c r="C61" s="197" t="s">
        <v>250</v>
      </c>
      <c r="D61" s="184">
        <v>105</v>
      </c>
      <c r="E61" s="184">
        <v>30</v>
      </c>
      <c r="F61" s="184">
        <v>0</v>
      </c>
      <c r="G61" s="184">
        <v>57</v>
      </c>
      <c r="H61" s="184">
        <v>0</v>
      </c>
      <c r="I61" s="184">
        <v>73</v>
      </c>
      <c r="J61" s="184">
        <v>0</v>
      </c>
      <c r="K61" s="184">
        <v>109</v>
      </c>
      <c r="L61" s="184">
        <v>142</v>
      </c>
      <c r="M61" s="184">
        <v>28</v>
      </c>
      <c r="N61" s="184">
        <v>544</v>
      </c>
      <c r="O61" t="str">
        <f>IF(AND(H61&gt;=Data!$P$11,G61&gt;=Data!$P$7,M61&gt;=Data!$P$14),"GM"," ")</f>
        <v xml:space="preserve"> </v>
      </c>
      <c r="P61" s="160">
        <v>0</v>
      </c>
      <c r="Q61" s="184" t="s">
        <v>161</v>
      </c>
      <c r="R61" s="184">
        <v>12</v>
      </c>
      <c r="S61" s="237" t="s">
        <v>697</v>
      </c>
    </row>
    <row r="62" spans="1:19" ht="16.5" thickBot="1">
      <c r="A62" s="55">
        <v>59</v>
      </c>
      <c r="B62" s="179">
        <v>56</v>
      </c>
      <c r="C62" s="198" t="s">
        <v>331</v>
      </c>
      <c r="D62" s="181">
        <v>21</v>
      </c>
      <c r="E62" s="181">
        <v>195</v>
      </c>
      <c r="F62" s="181">
        <v>0</v>
      </c>
      <c r="G62" s="181">
        <v>38</v>
      </c>
      <c r="H62" s="181">
        <v>0</v>
      </c>
      <c r="I62" s="181">
        <v>157</v>
      </c>
      <c r="J62" s="181">
        <v>0</v>
      </c>
      <c r="K62" s="181">
        <v>0</v>
      </c>
      <c r="L62" s="181">
        <v>125</v>
      </c>
      <c r="M62" s="181">
        <v>4</v>
      </c>
      <c r="N62" s="181">
        <v>540</v>
      </c>
      <c r="O62" t="str">
        <f>IF(AND(H62&gt;=Data!$P$11,G62&gt;=Data!$P$7,M62&gt;=Data!$P$14),"GM"," ")</f>
        <v xml:space="preserve"> </v>
      </c>
      <c r="P62" s="160">
        <v>0</v>
      </c>
      <c r="Q62" s="181" t="s">
        <v>161</v>
      </c>
      <c r="R62" s="181">
        <v>14</v>
      </c>
      <c r="S62" s="238" t="s">
        <v>696</v>
      </c>
    </row>
    <row r="63" spans="1:19" ht="16.5" thickBot="1">
      <c r="A63" s="55">
        <v>60</v>
      </c>
      <c r="B63" s="182">
        <v>57</v>
      </c>
      <c r="C63" s="197" t="s">
        <v>386</v>
      </c>
      <c r="D63" s="184">
        <v>84</v>
      </c>
      <c r="E63" s="184">
        <v>120</v>
      </c>
      <c r="F63" s="184">
        <v>120</v>
      </c>
      <c r="G63" s="184">
        <v>0</v>
      </c>
      <c r="H63" s="184">
        <v>0</v>
      </c>
      <c r="I63" s="184">
        <v>37</v>
      </c>
      <c r="J63" s="184">
        <v>40</v>
      </c>
      <c r="K63" s="184">
        <v>20</v>
      </c>
      <c r="L63" s="184">
        <v>106</v>
      </c>
      <c r="M63" s="184">
        <v>13</v>
      </c>
      <c r="N63" s="184">
        <v>540</v>
      </c>
      <c r="O63" t="str">
        <f>IF(AND(H63&gt;=Data!$P$11,G63&gt;=Data!$P$7,M63&gt;=Data!$P$14),"GM"," ")</f>
        <v xml:space="preserve"> </v>
      </c>
      <c r="P63" s="160">
        <v>0</v>
      </c>
      <c r="Q63" s="184" t="s">
        <v>161</v>
      </c>
      <c r="R63" s="184">
        <v>39</v>
      </c>
      <c r="S63" s="237" t="s">
        <v>695</v>
      </c>
    </row>
    <row r="64" spans="1:19" ht="16.5" thickBot="1">
      <c r="A64" s="55">
        <v>61</v>
      </c>
      <c r="B64" s="179">
        <v>58</v>
      </c>
      <c r="C64" s="198" t="s">
        <v>348</v>
      </c>
      <c r="D64" s="181">
        <v>32</v>
      </c>
      <c r="E64" s="181">
        <v>90</v>
      </c>
      <c r="F64" s="181">
        <v>0</v>
      </c>
      <c r="G64" s="181">
        <v>38</v>
      </c>
      <c r="H64" s="181">
        <v>0</v>
      </c>
      <c r="I64" s="181">
        <v>73</v>
      </c>
      <c r="J64" s="181">
        <v>72</v>
      </c>
      <c r="K64" s="181">
        <v>119</v>
      </c>
      <c r="L64" s="181">
        <v>95</v>
      </c>
      <c r="M64" s="181">
        <v>11</v>
      </c>
      <c r="N64" s="181">
        <v>530</v>
      </c>
      <c r="O64" t="str">
        <f>IF(AND(H64&gt;=Data!$P$11,G64&gt;=Data!$P$7,M64&gt;=Data!$P$14),"GM"," ")</f>
        <v xml:space="preserve"> </v>
      </c>
      <c r="P64" s="160">
        <v>0</v>
      </c>
      <c r="Q64" s="181" t="s">
        <v>161</v>
      </c>
      <c r="R64" s="181">
        <v>14</v>
      </c>
      <c r="S64" s="238" t="s">
        <v>696</v>
      </c>
    </row>
    <row r="65" spans="1:19" ht="16.5" thickBot="1">
      <c r="A65" s="55">
        <v>62</v>
      </c>
      <c r="B65" s="182">
        <v>59</v>
      </c>
      <c r="C65" s="197" t="s">
        <v>413</v>
      </c>
      <c r="D65" s="184">
        <v>21</v>
      </c>
      <c r="E65" s="184">
        <v>30</v>
      </c>
      <c r="F65" s="184">
        <v>0</v>
      </c>
      <c r="G65" s="184">
        <v>59</v>
      </c>
      <c r="H65" s="184">
        <v>128</v>
      </c>
      <c r="I65" s="184">
        <v>62</v>
      </c>
      <c r="J65" s="184">
        <v>0</v>
      </c>
      <c r="K65" s="184">
        <v>0</v>
      </c>
      <c r="L65" s="184">
        <v>116</v>
      </c>
      <c r="M65" s="184">
        <v>111</v>
      </c>
      <c r="N65" s="184">
        <v>527</v>
      </c>
      <c r="O65" s="158" t="str">
        <f>IF(AND(H65&gt;=Data!$P$11,G65&gt;=Data!$P$7,M65&gt;=Data!$P$14),"GM"," ")</f>
        <v xml:space="preserve"> </v>
      </c>
      <c r="P65" s="160">
        <v>0</v>
      </c>
      <c r="Q65" s="184" t="s">
        <v>161</v>
      </c>
      <c r="R65" s="184">
        <v>21</v>
      </c>
      <c r="S65" s="237" t="s">
        <v>695</v>
      </c>
    </row>
    <row r="66" spans="1:19" ht="16.5" thickBot="1">
      <c r="A66" s="55">
        <v>63</v>
      </c>
      <c r="B66" s="179">
        <v>59</v>
      </c>
      <c r="C66" s="198" t="s">
        <v>288</v>
      </c>
      <c r="D66" s="181">
        <v>0</v>
      </c>
      <c r="E66" s="181">
        <v>90</v>
      </c>
      <c r="F66" s="181">
        <v>0</v>
      </c>
      <c r="G66" s="181">
        <v>0</v>
      </c>
      <c r="H66" s="181">
        <v>64</v>
      </c>
      <c r="I66" s="181">
        <v>55</v>
      </c>
      <c r="J66" s="181">
        <v>64</v>
      </c>
      <c r="K66" s="181">
        <v>103</v>
      </c>
      <c r="L66" s="181">
        <v>106</v>
      </c>
      <c r="M66" s="181">
        <v>45</v>
      </c>
      <c r="N66" s="181">
        <v>527</v>
      </c>
      <c r="O66" t="str">
        <f>IF(AND(H66&gt;=Data!$P$11,G66&gt;=Data!$P$7,M66&gt;=Data!$P$14),"GM"," ")</f>
        <v xml:space="preserve"> </v>
      </c>
      <c r="P66" s="160">
        <v>0</v>
      </c>
      <c r="Q66" s="181" t="s">
        <v>161</v>
      </c>
      <c r="R66" s="181">
        <v>12</v>
      </c>
      <c r="S66" s="238" t="s">
        <v>697</v>
      </c>
    </row>
    <row r="67" spans="1:19" ht="16.5" thickBot="1">
      <c r="A67" s="55">
        <v>64</v>
      </c>
      <c r="B67" s="182">
        <v>60</v>
      </c>
      <c r="C67" s="197" t="s">
        <v>296</v>
      </c>
      <c r="D67" s="184">
        <v>95</v>
      </c>
      <c r="E67" s="184">
        <v>30</v>
      </c>
      <c r="F67" s="184">
        <v>80</v>
      </c>
      <c r="G67" s="184">
        <v>84</v>
      </c>
      <c r="H67" s="184">
        <v>0</v>
      </c>
      <c r="I67" s="184">
        <v>37</v>
      </c>
      <c r="J67" s="184">
        <v>24</v>
      </c>
      <c r="K67" s="184">
        <v>0</v>
      </c>
      <c r="L67" s="184">
        <v>106</v>
      </c>
      <c r="M67" s="184">
        <v>45</v>
      </c>
      <c r="N67" s="184">
        <v>501</v>
      </c>
      <c r="O67" t="str">
        <f>IF(AND(H67&gt;=Data!$P$11,G67&gt;=Data!$P$7,M67&gt;=Data!$P$14),"GM"," ")</f>
        <v xml:space="preserve"> </v>
      </c>
      <c r="P67" s="160">
        <v>0</v>
      </c>
      <c r="Q67" s="184" t="s">
        <v>161</v>
      </c>
      <c r="R67" s="184">
        <v>13</v>
      </c>
      <c r="S67" s="237" t="s">
        <v>696</v>
      </c>
    </row>
    <row r="68" spans="1:19" ht="16.5" thickBot="1">
      <c r="A68" s="55">
        <v>65</v>
      </c>
      <c r="B68" s="179">
        <v>61</v>
      </c>
      <c r="C68" s="198" t="s">
        <v>356</v>
      </c>
      <c r="D68" s="181">
        <v>84</v>
      </c>
      <c r="E68" s="181">
        <v>70</v>
      </c>
      <c r="F68" s="181">
        <v>104</v>
      </c>
      <c r="G68" s="181">
        <v>38</v>
      </c>
      <c r="H68" s="181">
        <v>47</v>
      </c>
      <c r="I68" s="181">
        <v>11</v>
      </c>
      <c r="J68" s="181">
        <v>40</v>
      </c>
      <c r="K68" s="181">
        <v>0</v>
      </c>
      <c r="L68" s="181">
        <v>95</v>
      </c>
      <c r="M68" s="181">
        <v>2</v>
      </c>
      <c r="N68" s="181">
        <v>491</v>
      </c>
      <c r="O68" t="str">
        <f>IF(AND(H68&gt;=Data!$P$11,G68&gt;=Data!$P$7,M68&gt;=Data!$P$14),"GM"," ")</f>
        <v xml:space="preserve"> </v>
      </c>
      <c r="P68" s="160">
        <v>0</v>
      </c>
      <c r="Q68" s="181" t="s">
        <v>161</v>
      </c>
      <c r="R68" s="181">
        <v>11</v>
      </c>
      <c r="S68" s="238" t="s">
        <v>697</v>
      </c>
    </row>
    <row r="69" spans="1:19" ht="16.5" thickBot="1">
      <c r="A69" s="55">
        <v>66</v>
      </c>
      <c r="B69" s="182">
        <v>62</v>
      </c>
      <c r="C69" s="197" t="s">
        <v>456</v>
      </c>
      <c r="D69" s="184">
        <v>95</v>
      </c>
      <c r="E69" s="184">
        <v>108</v>
      </c>
      <c r="F69" s="184">
        <v>0</v>
      </c>
      <c r="G69" s="184">
        <v>0</v>
      </c>
      <c r="H69" s="184">
        <v>0</v>
      </c>
      <c r="I69" s="184">
        <v>35</v>
      </c>
      <c r="J69" s="184">
        <v>56</v>
      </c>
      <c r="K69" s="184">
        <v>0</v>
      </c>
      <c r="L69" s="184">
        <v>177</v>
      </c>
      <c r="M69" s="184">
        <v>17</v>
      </c>
      <c r="N69" s="184">
        <v>488</v>
      </c>
      <c r="O69" t="str">
        <f>IF(AND(H69&gt;=Data!$P$11,G69&gt;=Data!$P$7,M69&gt;=Data!$P$14),"GM"," ")</f>
        <v xml:space="preserve"> </v>
      </c>
      <c r="P69" s="160">
        <v>0</v>
      </c>
      <c r="Q69" s="184" t="s">
        <v>161</v>
      </c>
      <c r="R69" s="184">
        <v>21</v>
      </c>
      <c r="S69" s="237" t="s">
        <v>695</v>
      </c>
    </row>
    <row r="70" spans="1:19" ht="16.5" thickBot="1">
      <c r="A70" s="55">
        <v>67</v>
      </c>
      <c r="B70" s="179">
        <v>63</v>
      </c>
      <c r="C70" s="198" t="s">
        <v>274</v>
      </c>
      <c r="D70" s="181">
        <v>84</v>
      </c>
      <c r="E70" s="181">
        <v>60</v>
      </c>
      <c r="F70" s="181">
        <v>48</v>
      </c>
      <c r="G70" s="181">
        <v>28</v>
      </c>
      <c r="H70" s="181">
        <v>0</v>
      </c>
      <c r="I70" s="181">
        <v>0</v>
      </c>
      <c r="J70" s="181">
        <v>80</v>
      </c>
      <c r="K70" s="181">
        <v>46</v>
      </c>
      <c r="L70" s="181">
        <v>106</v>
      </c>
      <c r="M70" s="181">
        <v>26</v>
      </c>
      <c r="N70" s="181">
        <v>478</v>
      </c>
      <c r="O70" t="str">
        <f>IF(AND(H70&gt;=Data!$P$11,G70&gt;=Data!$P$7,M70&gt;=Data!$P$14),"GM"," ")</f>
        <v xml:space="preserve"> </v>
      </c>
      <c r="P70" s="160">
        <v>0</v>
      </c>
      <c r="Q70" s="181" t="s">
        <v>161</v>
      </c>
      <c r="R70" s="181">
        <v>12</v>
      </c>
      <c r="S70" s="238" t="s">
        <v>697</v>
      </c>
    </row>
    <row r="71" spans="1:19" ht="16.5" thickBot="1">
      <c r="A71" s="55">
        <v>68</v>
      </c>
      <c r="B71" s="182">
        <v>64</v>
      </c>
      <c r="C71" s="197" t="s">
        <v>228</v>
      </c>
      <c r="D71" s="184">
        <v>42</v>
      </c>
      <c r="E71" s="184">
        <v>165</v>
      </c>
      <c r="F71" s="184">
        <v>40</v>
      </c>
      <c r="G71" s="184">
        <v>38</v>
      </c>
      <c r="H71" s="184">
        <v>0</v>
      </c>
      <c r="I71" s="184">
        <v>110</v>
      </c>
      <c r="J71" s="184">
        <v>16</v>
      </c>
      <c r="K71" s="184">
        <v>3</v>
      </c>
      <c r="L71" s="184">
        <v>47</v>
      </c>
      <c r="M71" s="184">
        <v>13</v>
      </c>
      <c r="N71" s="184">
        <v>474</v>
      </c>
      <c r="O71" t="str">
        <f>IF(AND(H71&gt;=Data!$P$11,G71&gt;=Data!$P$7,M71&gt;=Data!$P$14),"GM"," ")</f>
        <v xml:space="preserve"> </v>
      </c>
      <c r="P71" s="160">
        <v>0</v>
      </c>
      <c r="Q71" s="184" t="s">
        <v>161</v>
      </c>
      <c r="R71" s="184">
        <v>12</v>
      </c>
      <c r="S71" s="237" t="s">
        <v>697</v>
      </c>
    </row>
    <row r="72" spans="1:19" ht="16.5" thickBot="1">
      <c r="A72" s="55">
        <v>69</v>
      </c>
      <c r="B72" s="179">
        <v>65</v>
      </c>
      <c r="C72" s="198" t="s">
        <v>507</v>
      </c>
      <c r="D72" s="181">
        <v>63</v>
      </c>
      <c r="E72" s="181">
        <v>90</v>
      </c>
      <c r="F72" s="181">
        <v>0</v>
      </c>
      <c r="G72" s="181">
        <v>76</v>
      </c>
      <c r="H72" s="181">
        <v>0</v>
      </c>
      <c r="I72" s="181">
        <v>0</v>
      </c>
      <c r="J72" s="181">
        <v>48</v>
      </c>
      <c r="K72" s="181">
        <v>57</v>
      </c>
      <c r="L72" s="181">
        <v>125</v>
      </c>
      <c r="M72" s="181">
        <v>13</v>
      </c>
      <c r="N72" s="181">
        <v>472</v>
      </c>
      <c r="O72" t="str">
        <f>IF(AND(H72&gt;=Data!$P$11,G72&gt;=Data!$P$7,M72&gt;=Data!$P$14),"GM"," ")</f>
        <v xml:space="preserve"> </v>
      </c>
      <c r="P72" s="160">
        <v>0</v>
      </c>
      <c r="Q72" s="181" t="s">
        <v>161</v>
      </c>
      <c r="R72" s="181">
        <v>14</v>
      </c>
      <c r="S72" s="238" t="s">
        <v>696</v>
      </c>
    </row>
    <row r="73" spans="1:19" ht="16.5" thickBot="1">
      <c r="A73" s="55">
        <v>70</v>
      </c>
      <c r="B73" s="182">
        <v>66</v>
      </c>
      <c r="C73" s="197" t="s">
        <v>316</v>
      </c>
      <c r="D73" s="184">
        <v>116</v>
      </c>
      <c r="E73" s="184">
        <v>30</v>
      </c>
      <c r="F73" s="184">
        <v>80</v>
      </c>
      <c r="G73" s="184">
        <v>38</v>
      </c>
      <c r="H73" s="184">
        <v>0</v>
      </c>
      <c r="I73" s="184">
        <v>15</v>
      </c>
      <c r="J73" s="184">
        <v>64</v>
      </c>
      <c r="K73" s="184">
        <v>7</v>
      </c>
      <c r="L73" s="184">
        <v>95</v>
      </c>
      <c r="M73" s="184">
        <v>15</v>
      </c>
      <c r="N73" s="184">
        <v>460</v>
      </c>
      <c r="O73" t="str">
        <f>IF(AND(H73&gt;=Data!$P$11,G73&gt;=Data!$P$7,M73&gt;=Data!$P$14),"GM"," ")</f>
        <v xml:space="preserve"> </v>
      </c>
      <c r="P73" s="160">
        <v>0</v>
      </c>
      <c r="Q73" s="184" t="s">
        <v>161</v>
      </c>
      <c r="R73" s="184">
        <v>14</v>
      </c>
      <c r="S73" s="237" t="s">
        <v>696</v>
      </c>
    </row>
    <row r="74" spans="1:19" ht="16.5" thickBot="1">
      <c r="A74" s="55">
        <v>71</v>
      </c>
      <c r="B74" s="179">
        <v>67</v>
      </c>
      <c r="C74" s="198" t="s">
        <v>375</v>
      </c>
      <c r="D74" s="181">
        <v>0</v>
      </c>
      <c r="E74" s="181">
        <v>60</v>
      </c>
      <c r="F74" s="181">
        <v>0</v>
      </c>
      <c r="G74" s="181">
        <v>57</v>
      </c>
      <c r="H74" s="181">
        <v>74</v>
      </c>
      <c r="I74" s="181">
        <v>73</v>
      </c>
      <c r="J74" s="181">
        <v>40</v>
      </c>
      <c r="K74" s="181">
        <v>0</v>
      </c>
      <c r="L74" s="181">
        <v>95</v>
      </c>
      <c r="M74" s="181">
        <v>56</v>
      </c>
      <c r="N74" s="181">
        <v>455</v>
      </c>
      <c r="O74" t="str">
        <f>IF(AND(H74&gt;=Data!$P$11,G74&gt;=Data!$P$7,M74&gt;=Data!$P$14),"GM"," ")</f>
        <v xml:space="preserve"> </v>
      </c>
      <c r="P74" s="160">
        <v>0</v>
      </c>
      <c r="Q74" s="181" t="s">
        <v>511</v>
      </c>
      <c r="R74" s="181">
        <v>9</v>
      </c>
      <c r="S74" s="238" t="s">
        <v>697</v>
      </c>
    </row>
    <row r="75" spans="1:19" ht="16.5" thickBot="1">
      <c r="A75" s="55">
        <v>72</v>
      </c>
      <c r="B75" s="182">
        <v>68</v>
      </c>
      <c r="C75" s="197" t="s">
        <v>490</v>
      </c>
      <c r="D75" s="184">
        <v>32</v>
      </c>
      <c r="E75" s="184">
        <v>0</v>
      </c>
      <c r="F75" s="184">
        <v>160</v>
      </c>
      <c r="G75" s="184">
        <v>19</v>
      </c>
      <c r="H75" s="184">
        <v>0</v>
      </c>
      <c r="I75" s="184">
        <v>37</v>
      </c>
      <c r="J75" s="184">
        <v>24</v>
      </c>
      <c r="K75" s="184">
        <v>59</v>
      </c>
      <c r="L75" s="184">
        <v>82</v>
      </c>
      <c r="M75" s="184">
        <v>34</v>
      </c>
      <c r="N75" s="184">
        <v>447</v>
      </c>
      <c r="O75" t="str">
        <f>IF(AND(H75&gt;=Data!$P$11,G75&gt;=Data!$P$7,M75&gt;=Data!$P$14),"GM"," ")</f>
        <v xml:space="preserve"> </v>
      </c>
      <c r="P75" s="160">
        <v>0</v>
      </c>
      <c r="Q75" s="184" t="s">
        <v>161</v>
      </c>
      <c r="R75" s="184">
        <v>15</v>
      </c>
      <c r="S75" s="237" t="s">
        <v>696</v>
      </c>
    </row>
    <row r="76" spans="1:19" ht="16.5" thickBot="1">
      <c r="A76" s="55">
        <v>73</v>
      </c>
      <c r="B76" s="179">
        <v>69</v>
      </c>
      <c r="C76" s="198" t="s">
        <v>344</v>
      </c>
      <c r="D76" s="181">
        <v>95</v>
      </c>
      <c r="E76" s="181">
        <v>30</v>
      </c>
      <c r="F76" s="181">
        <v>8</v>
      </c>
      <c r="G76" s="181">
        <v>93</v>
      </c>
      <c r="H76" s="181">
        <v>0</v>
      </c>
      <c r="I76" s="181">
        <v>146</v>
      </c>
      <c r="J76" s="181">
        <v>0</v>
      </c>
      <c r="K76" s="181">
        <v>0</v>
      </c>
      <c r="L76" s="181">
        <v>47</v>
      </c>
      <c r="M76" s="181">
        <v>23</v>
      </c>
      <c r="N76" s="181">
        <v>442</v>
      </c>
      <c r="O76" t="str">
        <f>IF(AND(H76&gt;=Data!$P$11,G76&gt;=Data!$P$7,M76&gt;=Data!$P$14),"GM"," ")</f>
        <v xml:space="preserve"> </v>
      </c>
      <c r="P76" s="160">
        <v>0</v>
      </c>
      <c r="Q76" s="181" t="s">
        <v>161</v>
      </c>
      <c r="R76" s="181">
        <v>14</v>
      </c>
      <c r="S76" s="238" t="s">
        <v>696</v>
      </c>
    </row>
    <row r="77" spans="1:19" ht="16.5" thickBot="1">
      <c r="A77" s="55">
        <v>74</v>
      </c>
      <c r="B77" s="182">
        <v>69</v>
      </c>
      <c r="C77" s="197" t="s">
        <v>406</v>
      </c>
      <c r="D77" s="184">
        <v>63</v>
      </c>
      <c r="E77" s="184">
        <v>0</v>
      </c>
      <c r="F77" s="184">
        <v>176</v>
      </c>
      <c r="G77" s="184">
        <v>57</v>
      </c>
      <c r="H77" s="184">
        <v>0</v>
      </c>
      <c r="I77" s="184">
        <v>0</v>
      </c>
      <c r="J77" s="184">
        <v>0</v>
      </c>
      <c r="K77" s="184">
        <v>0</v>
      </c>
      <c r="L77" s="184">
        <v>116</v>
      </c>
      <c r="M77" s="184">
        <v>30</v>
      </c>
      <c r="N77" s="184">
        <v>442</v>
      </c>
      <c r="O77" t="str">
        <f>IF(AND(H77&gt;=Data!$P$11,G77&gt;=Data!$P$7,M77&gt;=Data!$P$14),"GM"," ")</f>
        <v xml:space="preserve"> </v>
      </c>
      <c r="P77" s="160">
        <v>0</v>
      </c>
      <c r="Q77" s="184" t="s">
        <v>161</v>
      </c>
      <c r="R77" s="184">
        <v>12</v>
      </c>
      <c r="S77" s="237" t="s">
        <v>697</v>
      </c>
    </row>
    <row r="78" spans="1:19" ht="16.5" thickBot="1">
      <c r="A78" s="55">
        <v>75</v>
      </c>
      <c r="B78" s="179">
        <v>70</v>
      </c>
      <c r="C78" s="198" t="s">
        <v>442</v>
      </c>
      <c r="D78" s="181">
        <v>126</v>
      </c>
      <c r="E78" s="181">
        <v>30</v>
      </c>
      <c r="F78" s="181">
        <v>8</v>
      </c>
      <c r="G78" s="181">
        <v>38</v>
      </c>
      <c r="H78" s="181">
        <v>0</v>
      </c>
      <c r="I78" s="181">
        <v>11</v>
      </c>
      <c r="J78" s="181">
        <v>56</v>
      </c>
      <c r="K78" s="181">
        <v>20</v>
      </c>
      <c r="L78" s="181">
        <v>116</v>
      </c>
      <c r="M78" s="181">
        <v>26</v>
      </c>
      <c r="N78" s="181">
        <v>431</v>
      </c>
      <c r="O78" t="str">
        <f>IF(AND(H78&gt;=Data!$P$11,G78&gt;=Data!$P$7,M78&gt;=Data!$P$14),"GM"," ")</f>
        <v xml:space="preserve"> </v>
      </c>
      <c r="P78" s="160">
        <v>0</v>
      </c>
      <c r="Q78" s="181" t="s">
        <v>161</v>
      </c>
      <c r="R78" s="181">
        <v>13</v>
      </c>
      <c r="S78" s="238" t="s">
        <v>696</v>
      </c>
    </row>
    <row r="79" spans="1:19" ht="16.5" thickBot="1">
      <c r="A79" s="55">
        <v>76</v>
      </c>
      <c r="B79" s="182">
        <v>71</v>
      </c>
      <c r="C79" s="197" t="s">
        <v>200</v>
      </c>
      <c r="D79" s="184">
        <v>63</v>
      </c>
      <c r="E79" s="184">
        <v>30</v>
      </c>
      <c r="F79" s="184">
        <v>0</v>
      </c>
      <c r="G79" s="184">
        <v>80</v>
      </c>
      <c r="H79" s="184">
        <v>0</v>
      </c>
      <c r="I79" s="184">
        <v>37</v>
      </c>
      <c r="J79" s="184">
        <v>0</v>
      </c>
      <c r="K79" s="184">
        <v>65</v>
      </c>
      <c r="L79" s="184">
        <v>106</v>
      </c>
      <c r="M79" s="184">
        <v>47</v>
      </c>
      <c r="N79" s="184">
        <v>428</v>
      </c>
      <c r="O79" t="str">
        <f>IF(AND(H79&gt;=Data!$P$11,G79&gt;=Data!$P$7,M79&gt;=Data!$P$14),"GM"," ")</f>
        <v xml:space="preserve"> </v>
      </c>
      <c r="P79" s="160">
        <v>0</v>
      </c>
      <c r="Q79" s="184" t="s">
        <v>161</v>
      </c>
      <c r="R79" s="184">
        <v>15</v>
      </c>
      <c r="S79" s="237" t="s">
        <v>696</v>
      </c>
    </row>
    <row r="80" spans="1:19" ht="16.5" thickBot="1">
      <c r="A80" s="55">
        <v>77</v>
      </c>
      <c r="B80" s="179">
        <v>72</v>
      </c>
      <c r="C80" s="198" t="s">
        <v>457</v>
      </c>
      <c r="D80" s="181">
        <v>147</v>
      </c>
      <c r="E80" s="181">
        <v>0</v>
      </c>
      <c r="F80" s="181">
        <v>88</v>
      </c>
      <c r="G80" s="181">
        <v>0</v>
      </c>
      <c r="H80" s="181">
        <v>0</v>
      </c>
      <c r="I80" s="181">
        <v>0</v>
      </c>
      <c r="J80" s="181">
        <v>48</v>
      </c>
      <c r="K80" s="181">
        <v>0</v>
      </c>
      <c r="L80" s="181">
        <v>134</v>
      </c>
      <c r="M80" s="181">
        <v>6</v>
      </c>
      <c r="N80" s="181">
        <v>423</v>
      </c>
      <c r="O80" t="str">
        <f>IF(AND(H80&gt;=Data!$P$11,G80&gt;=Data!$P$7,M80&gt;=Data!$P$14),"GM"," ")</f>
        <v xml:space="preserve"> </v>
      </c>
      <c r="P80" s="160">
        <v>0</v>
      </c>
      <c r="Q80" s="181" t="s">
        <v>161</v>
      </c>
      <c r="R80" s="181">
        <v>14</v>
      </c>
      <c r="S80" s="238" t="s">
        <v>696</v>
      </c>
    </row>
    <row r="81" spans="1:19" ht="16.5" thickBot="1">
      <c r="A81" s="55">
        <v>78</v>
      </c>
      <c r="B81" s="182">
        <v>73</v>
      </c>
      <c r="C81" s="197" t="s">
        <v>241</v>
      </c>
      <c r="D81" s="184">
        <v>0</v>
      </c>
      <c r="E81" s="184">
        <v>60</v>
      </c>
      <c r="F81" s="184">
        <v>160</v>
      </c>
      <c r="G81" s="184">
        <v>38</v>
      </c>
      <c r="H81" s="184">
        <v>0</v>
      </c>
      <c r="I81" s="184">
        <v>0</v>
      </c>
      <c r="J81" s="184">
        <v>32</v>
      </c>
      <c r="K81" s="184">
        <v>14</v>
      </c>
      <c r="L81" s="184">
        <v>116</v>
      </c>
      <c r="M81" s="184">
        <v>2</v>
      </c>
      <c r="N81" s="184">
        <v>422</v>
      </c>
      <c r="O81" t="str">
        <f>IF(AND(H81&gt;=Data!$P$11,G81&gt;=Data!$P$7,M81&gt;=Data!$P$14),"GM"," ")</f>
        <v xml:space="preserve"> </v>
      </c>
      <c r="P81" s="160">
        <v>0</v>
      </c>
      <c r="Q81" s="184" t="s">
        <v>161</v>
      </c>
      <c r="R81" s="184">
        <v>12</v>
      </c>
      <c r="S81" s="237" t="s">
        <v>697</v>
      </c>
    </row>
    <row r="82" spans="1:19" ht="16.5" thickBot="1">
      <c r="A82" s="55">
        <v>79</v>
      </c>
      <c r="B82" s="179">
        <v>74</v>
      </c>
      <c r="C82" s="198" t="s">
        <v>245</v>
      </c>
      <c r="D82" s="181">
        <v>21</v>
      </c>
      <c r="E82" s="181">
        <v>108</v>
      </c>
      <c r="F82" s="181">
        <v>0</v>
      </c>
      <c r="G82" s="181">
        <v>38</v>
      </c>
      <c r="H82" s="181">
        <v>0</v>
      </c>
      <c r="I82" s="181">
        <v>91</v>
      </c>
      <c r="J82" s="181">
        <v>24</v>
      </c>
      <c r="K82" s="181">
        <v>0</v>
      </c>
      <c r="L82" s="181">
        <v>134</v>
      </c>
      <c r="M82" s="181">
        <v>4</v>
      </c>
      <c r="N82" s="181">
        <v>420</v>
      </c>
      <c r="O82" t="str">
        <f>IF(AND(H82&gt;=Data!$P$11,G82&gt;=Data!$P$7,M82&gt;=Data!$P$14),"GM"," ")</f>
        <v xml:space="preserve"> </v>
      </c>
      <c r="P82" s="160">
        <v>0</v>
      </c>
      <c r="Q82" s="181" t="s">
        <v>161</v>
      </c>
      <c r="R82" s="181">
        <v>12</v>
      </c>
      <c r="S82" s="238" t="s">
        <v>697</v>
      </c>
    </row>
    <row r="83" spans="1:19" ht="16.5" thickBot="1">
      <c r="A83" s="55">
        <v>80</v>
      </c>
      <c r="B83" s="182">
        <v>75</v>
      </c>
      <c r="C83" s="197" t="s">
        <v>253</v>
      </c>
      <c r="D83" s="184">
        <v>11</v>
      </c>
      <c r="E83" s="184">
        <v>51</v>
      </c>
      <c r="F83" s="184">
        <v>0</v>
      </c>
      <c r="G83" s="184">
        <v>76</v>
      </c>
      <c r="H83" s="184">
        <v>57</v>
      </c>
      <c r="I83" s="184">
        <v>73</v>
      </c>
      <c r="J83" s="184">
        <v>40</v>
      </c>
      <c r="K83" s="184">
        <v>0</v>
      </c>
      <c r="L83" s="184">
        <v>95</v>
      </c>
      <c r="M83" s="184">
        <v>17</v>
      </c>
      <c r="N83" s="184">
        <v>420</v>
      </c>
      <c r="O83" t="str">
        <f>IF(AND(H83&gt;=Data!$P$11,G83&gt;=Data!$P$7,M83&gt;=Data!$P$14),"GM"," ")</f>
        <v xml:space="preserve"> </v>
      </c>
      <c r="P83" s="160">
        <v>0</v>
      </c>
      <c r="Q83" s="184" t="s">
        <v>161</v>
      </c>
      <c r="R83" s="184">
        <v>13</v>
      </c>
      <c r="S83" s="237" t="s">
        <v>696</v>
      </c>
    </row>
    <row r="84" spans="1:19" ht="16.5" thickBot="1">
      <c r="A84" s="55">
        <v>81</v>
      </c>
      <c r="B84" s="179">
        <v>76</v>
      </c>
      <c r="C84" s="198" t="s">
        <v>427</v>
      </c>
      <c r="D84" s="181">
        <v>11</v>
      </c>
      <c r="E84" s="181">
        <v>90</v>
      </c>
      <c r="F84" s="181">
        <v>0</v>
      </c>
      <c r="G84" s="181">
        <v>0</v>
      </c>
      <c r="H84" s="181">
        <v>256</v>
      </c>
      <c r="I84" s="181">
        <v>0</v>
      </c>
      <c r="J84" s="181">
        <v>0</v>
      </c>
      <c r="K84" s="181">
        <v>0</v>
      </c>
      <c r="L84" s="181">
        <v>47</v>
      </c>
      <c r="M84" s="181">
        <v>15</v>
      </c>
      <c r="N84" s="181">
        <v>419</v>
      </c>
      <c r="O84" t="str">
        <f>IF(AND(H84&gt;=Data!$P$11,G84&gt;=Data!$P$7,M84&gt;=Data!$P$14),"GM"," ")</f>
        <v xml:space="preserve"> </v>
      </c>
      <c r="P84" s="160">
        <v>0</v>
      </c>
      <c r="Q84" s="181" t="s">
        <v>161</v>
      </c>
      <c r="R84" s="181">
        <v>11</v>
      </c>
      <c r="S84" s="238" t="s">
        <v>697</v>
      </c>
    </row>
    <row r="85" spans="1:19" ht="16.5" thickBot="1">
      <c r="A85" s="55">
        <v>82</v>
      </c>
      <c r="B85" s="182">
        <v>76</v>
      </c>
      <c r="C85" s="197" t="s">
        <v>299</v>
      </c>
      <c r="D85" s="184">
        <v>42</v>
      </c>
      <c r="E85" s="184">
        <v>45</v>
      </c>
      <c r="F85" s="184">
        <v>0</v>
      </c>
      <c r="G85" s="184">
        <v>0</v>
      </c>
      <c r="H85" s="184">
        <v>0</v>
      </c>
      <c r="I85" s="184">
        <v>0</v>
      </c>
      <c r="J85" s="184">
        <v>80</v>
      </c>
      <c r="K85" s="184">
        <v>98</v>
      </c>
      <c r="L85" s="184">
        <v>134</v>
      </c>
      <c r="M85" s="184">
        <v>19</v>
      </c>
      <c r="N85" s="184">
        <v>418</v>
      </c>
      <c r="O85" t="str">
        <f>IF(AND(H85&gt;=Data!$P$11,G85&gt;=Data!$P$7,M85&gt;=Data!$P$14),"GM"," ")</f>
        <v xml:space="preserve"> </v>
      </c>
      <c r="P85" s="160">
        <v>0</v>
      </c>
      <c r="Q85" s="184" t="s">
        <v>161</v>
      </c>
      <c r="R85" s="184">
        <v>13</v>
      </c>
      <c r="S85" s="237" t="s">
        <v>696</v>
      </c>
    </row>
    <row r="86" spans="1:19" ht="16.5" thickBot="1">
      <c r="A86" s="55">
        <v>83</v>
      </c>
      <c r="B86" s="179">
        <v>77</v>
      </c>
      <c r="C86" s="198" t="s">
        <v>397</v>
      </c>
      <c r="D86" s="181">
        <v>53</v>
      </c>
      <c r="E86" s="181">
        <v>60</v>
      </c>
      <c r="F86" s="181">
        <v>32</v>
      </c>
      <c r="G86" s="181">
        <v>38</v>
      </c>
      <c r="H86" s="181">
        <v>27</v>
      </c>
      <c r="I86" s="181">
        <v>40</v>
      </c>
      <c r="J86" s="181">
        <v>32</v>
      </c>
      <c r="K86" s="181">
        <v>0</v>
      </c>
      <c r="L86" s="181">
        <v>106</v>
      </c>
      <c r="M86" s="181">
        <v>26</v>
      </c>
      <c r="N86" s="181">
        <v>414</v>
      </c>
      <c r="O86" t="str">
        <f>IF(AND(H86&gt;=Data!$P$11,G86&gt;=Data!$P$7,M86&gt;=Data!$P$14),"GM"," ")</f>
        <v xml:space="preserve"> </v>
      </c>
      <c r="P86" s="160">
        <v>0</v>
      </c>
      <c r="Q86" s="181" t="s">
        <v>161</v>
      </c>
      <c r="R86" s="181">
        <v>8</v>
      </c>
      <c r="S86" s="238" t="s">
        <v>697</v>
      </c>
    </row>
    <row r="87" spans="1:19" ht="16.5" thickBot="1">
      <c r="A87" s="55">
        <v>84</v>
      </c>
      <c r="B87" s="182">
        <v>78</v>
      </c>
      <c r="C87" s="197" t="s">
        <v>498</v>
      </c>
      <c r="D87" s="184">
        <v>53</v>
      </c>
      <c r="E87" s="184">
        <v>15</v>
      </c>
      <c r="F87" s="184">
        <v>0</v>
      </c>
      <c r="G87" s="184">
        <v>57</v>
      </c>
      <c r="H87" s="184">
        <v>0</v>
      </c>
      <c r="I87" s="184">
        <v>37</v>
      </c>
      <c r="J87" s="184">
        <v>40</v>
      </c>
      <c r="K87" s="184">
        <v>60</v>
      </c>
      <c r="L87" s="184">
        <v>116</v>
      </c>
      <c r="M87" s="184">
        <v>34</v>
      </c>
      <c r="N87" s="184">
        <v>412</v>
      </c>
      <c r="O87" t="str">
        <f>IF(AND(H87&gt;=Data!$P$11,G87&gt;=Data!$P$7,M87&gt;=Data!$P$14),"GM"," ")</f>
        <v xml:space="preserve"> </v>
      </c>
      <c r="P87" s="160">
        <v>0</v>
      </c>
      <c r="Q87" s="184" t="s">
        <v>161</v>
      </c>
      <c r="R87" s="184">
        <v>13</v>
      </c>
      <c r="S87" s="237" t="s">
        <v>696</v>
      </c>
    </row>
    <row r="88" spans="1:19" ht="16.5" thickBot="1">
      <c r="A88" s="55">
        <v>85</v>
      </c>
      <c r="B88" s="179">
        <v>78</v>
      </c>
      <c r="C88" s="198" t="s">
        <v>339</v>
      </c>
      <c r="D88" s="181">
        <v>11</v>
      </c>
      <c r="E88" s="181">
        <v>0</v>
      </c>
      <c r="F88" s="181">
        <v>96</v>
      </c>
      <c r="G88" s="181">
        <v>0</v>
      </c>
      <c r="H88" s="181">
        <v>2</v>
      </c>
      <c r="I88" s="181">
        <v>4</v>
      </c>
      <c r="J88" s="181">
        <v>120</v>
      </c>
      <c r="K88" s="181">
        <v>14</v>
      </c>
      <c r="L88" s="181">
        <v>150</v>
      </c>
      <c r="M88" s="181">
        <v>15</v>
      </c>
      <c r="N88" s="181">
        <v>412</v>
      </c>
      <c r="O88" t="str">
        <f>IF(AND(H88&gt;=Data!$P$11,G88&gt;=Data!$P$7,M88&gt;=Data!$P$14),"GM"," ")</f>
        <v xml:space="preserve"> </v>
      </c>
      <c r="P88" s="160">
        <v>0</v>
      </c>
      <c r="Q88" s="181" t="s">
        <v>161</v>
      </c>
      <c r="R88" s="181">
        <v>14</v>
      </c>
      <c r="S88" s="238" t="s">
        <v>696</v>
      </c>
    </row>
    <row r="89" spans="1:19" ht="16.5" thickBot="1">
      <c r="A89" s="55">
        <v>86</v>
      </c>
      <c r="B89" s="182">
        <v>79</v>
      </c>
      <c r="C89" s="197" t="s">
        <v>290</v>
      </c>
      <c r="D89" s="184">
        <v>74</v>
      </c>
      <c r="E89" s="184">
        <v>90</v>
      </c>
      <c r="F89" s="184">
        <v>8</v>
      </c>
      <c r="G89" s="184">
        <v>38</v>
      </c>
      <c r="H89" s="184">
        <v>0</v>
      </c>
      <c r="I89" s="184">
        <v>73</v>
      </c>
      <c r="J89" s="184">
        <v>24</v>
      </c>
      <c r="K89" s="184">
        <v>0</v>
      </c>
      <c r="L89" s="184">
        <v>67</v>
      </c>
      <c r="M89" s="184">
        <v>32</v>
      </c>
      <c r="N89" s="184">
        <v>406</v>
      </c>
      <c r="O89" t="str">
        <f>IF(AND(H89&gt;=Data!$P$11,G89&gt;=Data!$P$7,M89&gt;=Data!$P$14),"GM"," ")</f>
        <v xml:space="preserve"> </v>
      </c>
      <c r="P89" s="160">
        <v>0</v>
      </c>
      <c r="Q89" s="184" t="s">
        <v>161</v>
      </c>
      <c r="R89" s="184">
        <v>13</v>
      </c>
      <c r="S89" s="237" t="s">
        <v>696</v>
      </c>
    </row>
    <row r="90" spans="1:19" ht="16.5" thickBot="1">
      <c r="A90" s="55">
        <v>87</v>
      </c>
      <c r="B90" s="179">
        <v>80</v>
      </c>
      <c r="C90" s="198" t="s">
        <v>393</v>
      </c>
      <c r="D90" s="181">
        <v>0</v>
      </c>
      <c r="E90" s="181">
        <v>60</v>
      </c>
      <c r="F90" s="181">
        <v>0</v>
      </c>
      <c r="G90" s="181">
        <v>38</v>
      </c>
      <c r="H90" s="181">
        <v>37</v>
      </c>
      <c r="I90" s="181">
        <v>73</v>
      </c>
      <c r="J90" s="181">
        <v>40</v>
      </c>
      <c r="K90" s="181">
        <v>43</v>
      </c>
      <c r="L90" s="181">
        <v>82</v>
      </c>
      <c r="M90" s="181">
        <v>28</v>
      </c>
      <c r="N90" s="181">
        <v>401</v>
      </c>
      <c r="O90" t="str">
        <f>IF(AND(H90&gt;=Data!$P$11,G90&gt;=Data!$P$7,M90&gt;=Data!$P$14),"GM"," ")</f>
        <v xml:space="preserve"> </v>
      </c>
      <c r="P90" s="160">
        <v>0</v>
      </c>
      <c r="Q90" s="181" t="s">
        <v>161</v>
      </c>
      <c r="R90" s="181">
        <v>11</v>
      </c>
      <c r="S90" s="238" t="s">
        <v>697</v>
      </c>
    </row>
    <row r="91" spans="1:19" ht="16.5" thickBot="1">
      <c r="A91" s="55">
        <v>88</v>
      </c>
      <c r="B91" s="182">
        <v>81</v>
      </c>
      <c r="C91" s="197" t="s">
        <v>421</v>
      </c>
      <c r="D91" s="184">
        <v>95</v>
      </c>
      <c r="E91" s="184">
        <v>75</v>
      </c>
      <c r="F91" s="184">
        <v>0</v>
      </c>
      <c r="G91" s="184">
        <v>38</v>
      </c>
      <c r="H91" s="184">
        <v>0</v>
      </c>
      <c r="I91" s="184">
        <v>22</v>
      </c>
      <c r="J91" s="184">
        <v>48</v>
      </c>
      <c r="K91" s="184">
        <v>0</v>
      </c>
      <c r="L91" s="184">
        <v>95</v>
      </c>
      <c r="M91" s="184">
        <v>28</v>
      </c>
      <c r="N91" s="184">
        <v>401</v>
      </c>
      <c r="O91" t="str">
        <f>IF(AND(H91&gt;=Data!$P$11,G91&gt;=Data!$P$7,M91&gt;=Data!$P$14),"GM"," ")</f>
        <v xml:space="preserve"> </v>
      </c>
      <c r="P91" s="160">
        <v>0</v>
      </c>
      <c r="Q91" s="184" t="s">
        <v>161</v>
      </c>
      <c r="R91" s="184">
        <v>11</v>
      </c>
      <c r="S91" s="237" t="s">
        <v>697</v>
      </c>
    </row>
    <row r="92" spans="1:19" ht="16.5" thickBot="1">
      <c r="A92" s="55">
        <v>89</v>
      </c>
      <c r="B92" s="179">
        <v>82</v>
      </c>
      <c r="C92" s="198" t="s">
        <v>373</v>
      </c>
      <c r="D92" s="181">
        <v>63</v>
      </c>
      <c r="E92" s="181">
        <v>6</v>
      </c>
      <c r="F92" s="181">
        <v>80</v>
      </c>
      <c r="G92" s="181">
        <v>0</v>
      </c>
      <c r="H92" s="181">
        <v>0</v>
      </c>
      <c r="I92" s="181">
        <v>37</v>
      </c>
      <c r="J92" s="181">
        <v>96</v>
      </c>
      <c r="K92" s="181">
        <v>0</v>
      </c>
      <c r="L92" s="181">
        <v>67</v>
      </c>
      <c r="M92" s="181">
        <v>45</v>
      </c>
      <c r="N92" s="181">
        <v>394</v>
      </c>
      <c r="O92" t="str">
        <f>IF(AND(H92&gt;=Data!$P$11,G92&gt;=Data!$P$7,M92&gt;=Data!$P$14),"GM"," ")</f>
        <v xml:space="preserve"> </v>
      </c>
      <c r="P92" s="160">
        <v>0</v>
      </c>
      <c r="Q92" s="181" t="s">
        <v>161</v>
      </c>
      <c r="R92" s="181">
        <v>26</v>
      </c>
      <c r="S92" s="238" t="s">
        <v>695</v>
      </c>
    </row>
    <row r="93" spans="1:19" ht="16.5" thickBot="1">
      <c r="A93" s="55">
        <v>90</v>
      </c>
      <c r="B93" s="182">
        <v>83</v>
      </c>
      <c r="C93" s="197" t="s">
        <v>454</v>
      </c>
      <c r="D93" s="184">
        <v>116</v>
      </c>
      <c r="E93" s="184">
        <v>30</v>
      </c>
      <c r="F93" s="184">
        <v>0</v>
      </c>
      <c r="G93" s="184">
        <v>19</v>
      </c>
      <c r="H93" s="184">
        <v>29</v>
      </c>
      <c r="I93" s="184">
        <v>0</v>
      </c>
      <c r="J93" s="184">
        <v>48</v>
      </c>
      <c r="K93" s="184">
        <v>0</v>
      </c>
      <c r="L93" s="184">
        <v>116</v>
      </c>
      <c r="M93" s="184">
        <v>34</v>
      </c>
      <c r="N93" s="184">
        <v>392</v>
      </c>
      <c r="O93" t="str">
        <f>IF(AND(H93&gt;=Data!$P$11,G93&gt;=Data!$P$7,M93&gt;=Data!$P$14),"GM"," ")</f>
        <v xml:space="preserve"> </v>
      </c>
      <c r="P93" s="160">
        <v>0</v>
      </c>
      <c r="Q93" s="184" t="s">
        <v>161</v>
      </c>
      <c r="R93" s="184">
        <v>16</v>
      </c>
      <c r="S93" s="237" t="s">
        <v>696</v>
      </c>
    </row>
    <row r="94" spans="1:19" ht="16.5" thickBot="1">
      <c r="A94" s="55">
        <v>91</v>
      </c>
      <c r="B94" s="179">
        <v>84</v>
      </c>
      <c r="C94" s="198" t="s">
        <v>401</v>
      </c>
      <c r="D94" s="181">
        <v>42</v>
      </c>
      <c r="E94" s="181">
        <v>21</v>
      </c>
      <c r="F94" s="181">
        <v>120</v>
      </c>
      <c r="G94" s="181">
        <v>0</v>
      </c>
      <c r="H94" s="181">
        <v>39</v>
      </c>
      <c r="I94" s="181">
        <v>40</v>
      </c>
      <c r="J94" s="181">
        <v>24</v>
      </c>
      <c r="K94" s="181">
        <v>4</v>
      </c>
      <c r="L94" s="181">
        <v>67</v>
      </c>
      <c r="M94" s="181">
        <v>32</v>
      </c>
      <c r="N94" s="181">
        <v>389</v>
      </c>
      <c r="O94" t="str">
        <f>IF(AND(H94&gt;=Data!$P$11,G94&gt;=Data!$P$7,M94&gt;=Data!$P$14),"GM"," ")</f>
        <v xml:space="preserve"> </v>
      </c>
      <c r="P94" s="160">
        <v>0</v>
      </c>
      <c r="Q94" s="181" t="s">
        <v>161</v>
      </c>
      <c r="R94" s="181">
        <v>7</v>
      </c>
      <c r="S94" s="238" t="s">
        <v>697</v>
      </c>
    </row>
    <row r="95" spans="1:19" ht="16.5" thickBot="1">
      <c r="A95" s="55">
        <v>92</v>
      </c>
      <c r="B95" s="182">
        <v>85</v>
      </c>
      <c r="C95" s="197" t="s">
        <v>268</v>
      </c>
      <c r="D95" s="184">
        <v>63</v>
      </c>
      <c r="E95" s="184">
        <v>90</v>
      </c>
      <c r="F95" s="184">
        <v>0</v>
      </c>
      <c r="G95" s="184">
        <v>0</v>
      </c>
      <c r="H95" s="184">
        <v>0</v>
      </c>
      <c r="I95" s="184">
        <v>73</v>
      </c>
      <c r="J95" s="184">
        <v>40</v>
      </c>
      <c r="K95" s="184">
        <v>11</v>
      </c>
      <c r="L95" s="184">
        <v>95</v>
      </c>
      <c r="M95" s="184">
        <v>17</v>
      </c>
      <c r="N95" s="184">
        <v>389</v>
      </c>
      <c r="O95" t="str">
        <f>IF(AND(H95&gt;=Data!$P$11,G95&gt;=Data!$P$7,M95&gt;=Data!$P$14),"GM"," ")</f>
        <v xml:space="preserve"> </v>
      </c>
      <c r="P95" s="160">
        <v>0</v>
      </c>
      <c r="Q95" s="184" t="s">
        <v>161</v>
      </c>
      <c r="R95" s="184">
        <v>13</v>
      </c>
      <c r="S95" s="237" t="s">
        <v>696</v>
      </c>
    </row>
    <row r="96" spans="1:19" ht="16.5" thickBot="1">
      <c r="A96" s="55">
        <v>93</v>
      </c>
      <c r="B96" s="179">
        <v>86</v>
      </c>
      <c r="C96" s="198" t="s">
        <v>233</v>
      </c>
      <c r="D96" s="181">
        <v>53</v>
      </c>
      <c r="E96" s="181">
        <v>23</v>
      </c>
      <c r="F96" s="181">
        <v>88</v>
      </c>
      <c r="G96" s="181">
        <v>38</v>
      </c>
      <c r="H96" s="181">
        <v>0</v>
      </c>
      <c r="I96" s="181">
        <v>37</v>
      </c>
      <c r="J96" s="181">
        <v>8</v>
      </c>
      <c r="K96" s="181">
        <v>19</v>
      </c>
      <c r="L96" s="181">
        <v>95</v>
      </c>
      <c r="M96" s="181">
        <v>28</v>
      </c>
      <c r="N96" s="181">
        <v>389</v>
      </c>
      <c r="O96" t="str">
        <f>IF(AND(H96&gt;=Data!$P$11,G96&gt;=Data!$P$7,M96&gt;=Data!$P$14),"GM"," ")</f>
        <v xml:space="preserve"> </v>
      </c>
      <c r="P96" s="160">
        <v>0</v>
      </c>
      <c r="Q96" s="181" t="s">
        <v>161</v>
      </c>
      <c r="R96" s="181">
        <v>12</v>
      </c>
      <c r="S96" s="238" t="s">
        <v>697</v>
      </c>
    </row>
    <row r="97" spans="1:19" ht="16.5" thickBot="1">
      <c r="A97" s="55">
        <v>94</v>
      </c>
      <c r="B97" s="182">
        <v>87</v>
      </c>
      <c r="C97" s="197" t="s">
        <v>417</v>
      </c>
      <c r="D97" s="184">
        <v>32</v>
      </c>
      <c r="E97" s="184">
        <v>30</v>
      </c>
      <c r="F97" s="184">
        <v>0</v>
      </c>
      <c r="G97" s="184">
        <v>0</v>
      </c>
      <c r="H97" s="184">
        <v>128</v>
      </c>
      <c r="I97" s="184">
        <v>7</v>
      </c>
      <c r="J97" s="184">
        <v>40</v>
      </c>
      <c r="K97" s="184">
        <v>16</v>
      </c>
      <c r="L97" s="184">
        <v>106</v>
      </c>
      <c r="M97" s="184">
        <v>28</v>
      </c>
      <c r="N97" s="184">
        <v>387</v>
      </c>
      <c r="O97" t="str">
        <f>IF(AND(H97&gt;=Data!$P$11,G97&gt;=Data!$P$7,M97&gt;=Data!$P$14),"GM"," ")</f>
        <v xml:space="preserve"> </v>
      </c>
      <c r="P97" s="160">
        <v>0</v>
      </c>
      <c r="Q97" s="184" t="s">
        <v>161</v>
      </c>
      <c r="R97" s="184">
        <v>15</v>
      </c>
      <c r="S97" s="237" t="s">
        <v>696</v>
      </c>
    </row>
    <row r="98" spans="1:19" ht="16.5" thickBot="1">
      <c r="A98" s="55">
        <v>95</v>
      </c>
      <c r="B98" s="179">
        <v>88</v>
      </c>
      <c r="C98" s="198" t="s">
        <v>320</v>
      </c>
      <c r="D98" s="181">
        <v>74</v>
      </c>
      <c r="E98" s="181">
        <v>75</v>
      </c>
      <c r="F98" s="181">
        <v>8</v>
      </c>
      <c r="G98" s="181">
        <v>38</v>
      </c>
      <c r="H98" s="181">
        <v>0</v>
      </c>
      <c r="I98" s="181">
        <v>0</v>
      </c>
      <c r="J98" s="181">
        <v>24</v>
      </c>
      <c r="K98" s="181">
        <v>0</v>
      </c>
      <c r="L98" s="181">
        <v>116</v>
      </c>
      <c r="M98" s="181">
        <v>21</v>
      </c>
      <c r="N98" s="181">
        <v>356</v>
      </c>
      <c r="O98" t="str">
        <f>IF(AND(H98&gt;=Data!$P$11,G98&gt;=Data!$P$7,M98&gt;=Data!$P$14),"GM"," ")</f>
        <v xml:space="preserve"> </v>
      </c>
      <c r="P98" s="160">
        <v>0</v>
      </c>
      <c r="Q98" s="181" t="s">
        <v>161</v>
      </c>
      <c r="R98" s="181">
        <v>14</v>
      </c>
      <c r="S98" s="238" t="s">
        <v>696</v>
      </c>
    </row>
    <row r="99" spans="1:19" ht="16.5" thickBot="1">
      <c r="A99" s="55">
        <v>96</v>
      </c>
      <c r="B99" s="182">
        <v>89</v>
      </c>
      <c r="C99" s="197" t="s">
        <v>310</v>
      </c>
      <c r="D99" s="184">
        <v>74</v>
      </c>
      <c r="E99" s="184">
        <v>30</v>
      </c>
      <c r="F99" s="184">
        <v>8</v>
      </c>
      <c r="G99" s="184">
        <v>0</v>
      </c>
      <c r="H99" s="184">
        <v>0</v>
      </c>
      <c r="I99" s="184">
        <v>24</v>
      </c>
      <c r="J99" s="184">
        <v>40</v>
      </c>
      <c r="K99" s="184">
        <v>56</v>
      </c>
      <c r="L99" s="184">
        <v>95</v>
      </c>
      <c r="M99" s="184">
        <v>26</v>
      </c>
      <c r="N99" s="184">
        <v>353</v>
      </c>
      <c r="O99" t="str">
        <f>IF(AND(H99&gt;=Data!$P$11,G99&gt;=Data!$P$7,M99&gt;=Data!$P$14),"GM"," ")</f>
        <v xml:space="preserve"> </v>
      </c>
      <c r="P99" s="160">
        <v>0</v>
      </c>
      <c r="Q99" s="184" t="s">
        <v>161</v>
      </c>
      <c r="R99" s="184">
        <v>15</v>
      </c>
      <c r="S99" s="237" t="s">
        <v>696</v>
      </c>
    </row>
    <row r="100" spans="1:19" ht="16.5" thickBot="1">
      <c r="A100" s="55">
        <v>97</v>
      </c>
      <c r="B100" s="179">
        <v>90</v>
      </c>
      <c r="C100" s="198" t="s">
        <v>414</v>
      </c>
      <c r="D100" s="181">
        <v>32</v>
      </c>
      <c r="E100" s="181">
        <v>90</v>
      </c>
      <c r="F100" s="181">
        <v>0</v>
      </c>
      <c r="G100" s="181">
        <v>0</v>
      </c>
      <c r="H100" s="181">
        <v>0</v>
      </c>
      <c r="I100" s="181">
        <v>73</v>
      </c>
      <c r="J100" s="181">
        <v>32</v>
      </c>
      <c r="K100" s="181">
        <v>0</v>
      </c>
      <c r="L100" s="181">
        <v>106</v>
      </c>
      <c r="M100" s="181">
        <v>13</v>
      </c>
      <c r="N100" s="181">
        <v>346</v>
      </c>
      <c r="O100" t="str">
        <f>IF(AND(H100&gt;=Data!$P$11,G100&gt;=Data!$P$7,M100&gt;=Data!$P$14),"GM"," ")</f>
        <v xml:space="preserve"> </v>
      </c>
      <c r="P100" s="160">
        <v>0</v>
      </c>
      <c r="Q100" s="181" t="s">
        <v>161</v>
      </c>
      <c r="R100" s="181">
        <v>12</v>
      </c>
      <c r="S100" s="238" t="s">
        <v>697</v>
      </c>
    </row>
    <row r="101" spans="1:19" ht="16.5" thickBot="1">
      <c r="A101" s="55">
        <v>98</v>
      </c>
      <c r="B101" s="182">
        <v>90</v>
      </c>
      <c r="C101" s="197" t="s">
        <v>505</v>
      </c>
      <c r="D101" s="184">
        <v>74</v>
      </c>
      <c r="E101" s="184">
        <v>75</v>
      </c>
      <c r="F101" s="184">
        <v>0</v>
      </c>
      <c r="G101" s="184">
        <v>38</v>
      </c>
      <c r="H101" s="184">
        <v>0</v>
      </c>
      <c r="I101" s="184">
        <v>0</v>
      </c>
      <c r="J101" s="184">
        <v>48</v>
      </c>
      <c r="K101" s="184">
        <v>0</v>
      </c>
      <c r="L101" s="184">
        <v>106</v>
      </c>
      <c r="M101" s="184">
        <v>4</v>
      </c>
      <c r="N101" s="184">
        <v>345</v>
      </c>
      <c r="O101" t="str">
        <f>IF(AND(H101&gt;=Data!$P$11,G101&gt;=Data!$P$7,M101&gt;=Data!$P$14),"GM"," ")</f>
        <v xml:space="preserve"> </v>
      </c>
      <c r="P101" s="160">
        <v>0</v>
      </c>
      <c r="Q101" s="184" t="s">
        <v>161</v>
      </c>
      <c r="R101" s="184">
        <v>15</v>
      </c>
      <c r="S101" s="237" t="s">
        <v>696</v>
      </c>
    </row>
    <row r="102" spans="1:19" ht="16.5" thickBot="1">
      <c r="A102" s="55">
        <v>99</v>
      </c>
      <c r="B102" s="179">
        <v>91</v>
      </c>
      <c r="C102" s="198" t="s">
        <v>236</v>
      </c>
      <c r="D102" s="181">
        <v>63</v>
      </c>
      <c r="E102" s="181">
        <v>15</v>
      </c>
      <c r="F102" s="181">
        <v>48</v>
      </c>
      <c r="G102" s="181">
        <v>9</v>
      </c>
      <c r="H102" s="181">
        <v>0</v>
      </c>
      <c r="I102" s="181">
        <v>73</v>
      </c>
      <c r="J102" s="181">
        <v>16</v>
      </c>
      <c r="K102" s="181">
        <v>0</v>
      </c>
      <c r="L102" s="181">
        <v>95</v>
      </c>
      <c r="M102" s="181">
        <v>23</v>
      </c>
      <c r="N102" s="181">
        <v>342</v>
      </c>
      <c r="O102" t="str">
        <f>IF(AND(H102&gt;=Data!$P$11,G102&gt;=Data!$P$7,M102&gt;=Data!$P$14),"GM"," ")</f>
        <v xml:space="preserve"> </v>
      </c>
      <c r="P102" s="160">
        <v>0</v>
      </c>
      <c r="Q102" s="181" t="s">
        <v>161</v>
      </c>
      <c r="R102" s="181">
        <v>12</v>
      </c>
      <c r="S102" s="238" t="s">
        <v>697</v>
      </c>
    </row>
    <row r="103" spans="1:19" ht="16.5" thickBot="1">
      <c r="A103" s="55">
        <v>100</v>
      </c>
      <c r="B103" s="182">
        <v>92</v>
      </c>
      <c r="C103" s="197" t="s">
        <v>240</v>
      </c>
      <c r="D103" s="184">
        <v>32</v>
      </c>
      <c r="E103" s="184">
        <v>90</v>
      </c>
      <c r="F103" s="184">
        <v>40</v>
      </c>
      <c r="G103" s="184">
        <v>0</v>
      </c>
      <c r="H103" s="184">
        <v>0</v>
      </c>
      <c r="I103" s="184">
        <v>48</v>
      </c>
      <c r="J103" s="184">
        <v>56</v>
      </c>
      <c r="K103" s="184">
        <v>0</v>
      </c>
      <c r="L103" s="184">
        <v>67</v>
      </c>
      <c r="M103" s="184">
        <v>6</v>
      </c>
      <c r="N103" s="184">
        <v>339</v>
      </c>
      <c r="O103" t="str">
        <f>IF(AND(H103&gt;=Data!$P$11,G103&gt;=Data!$P$7,M103&gt;=Data!$P$14),"GM"," ")</f>
        <v xml:space="preserve"> </v>
      </c>
      <c r="P103" s="160">
        <v>0</v>
      </c>
      <c r="Q103" s="184" t="s">
        <v>161</v>
      </c>
      <c r="R103" s="184">
        <v>12</v>
      </c>
      <c r="S103" s="237" t="s">
        <v>697</v>
      </c>
    </row>
    <row r="104" spans="1:19" ht="16.5" thickBot="1">
      <c r="A104" s="55">
        <v>101</v>
      </c>
      <c r="B104" s="179">
        <v>92</v>
      </c>
      <c r="C104" s="198" t="s">
        <v>506</v>
      </c>
      <c r="D104" s="181">
        <v>53</v>
      </c>
      <c r="E104" s="181">
        <v>36</v>
      </c>
      <c r="F104" s="181">
        <v>0</v>
      </c>
      <c r="G104" s="181">
        <v>38</v>
      </c>
      <c r="H104" s="181">
        <v>0</v>
      </c>
      <c r="I104" s="181">
        <v>0</v>
      </c>
      <c r="J104" s="181">
        <v>32</v>
      </c>
      <c r="K104" s="181">
        <v>0</v>
      </c>
      <c r="L104" s="181">
        <v>164</v>
      </c>
      <c r="M104" s="181">
        <v>15</v>
      </c>
      <c r="N104" s="181">
        <v>338</v>
      </c>
      <c r="O104" t="str">
        <f>IF(AND(H104&gt;=Data!$P$11,G104&gt;=Data!$P$7,M104&gt;=Data!$P$14),"GM"," ")</f>
        <v xml:space="preserve"> </v>
      </c>
      <c r="P104" s="160">
        <v>0</v>
      </c>
      <c r="Q104" s="181" t="s">
        <v>161</v>
      </c>
      <c r="R104" s="181">
        <v>14</v>
      </c>
      <c r="S104" s="238" t="s">
        <v>696</v>
      </c>
    </row>
    <row r="105" spans="1:19" ht="16.5" thickBot="1">
      <c r="A105" s="55">
        <v>102</v>
      </c>
      <c r="B105" s="182">
        <v>93</v>
      </c>
      <c r="C105" s="197" t="s">
        <v>206</v>
      </c>
      <c r="D105" s="184">
        <v>63</v>
      </c>
      <c r="E105" s="184">
        <v>30</v>
      </c>
      <c r="F105" s="184">
        <v>0</v>
      </c>
      <c r="G105" s="184">
        <v>38</v>
      </c>
      <c r="H105" s="184">
        <v>0</v>
      </c>
      <c r="I105" s="184">
        <v>37</v>
      </c>
      <c r="J105" s="184">
        <v>40</v>
      </c>
      <c r="K105" s="184">
        <v>0</v>
      </c>
      <c r="L105" s="184">
        <v>125</v>
      </c>
      <c r="M105" s="184">
        <v>2</v>
      </c>
      <c r="N105" s="184">
        <v>335</v>
      </c>
      <c r="O105" t="str">
        <f>IF(AND(H105&gt;=Data!$P$11,G105&gt;=Data!$P$7,M105&gt;=Data!$P$14),"GM"," ")</f>
        <v xml:space="preserve"> </v>
      </c>
      <c r="P105" s="160">
        <v>0</v>
      </c>
      <c r="Q105" s="184" t="s">
        <v>161</v>
      </c>
      <c r="R105" s="184">
        <v>11</v>
      </c>
      <c r="S105" s="237" t="s">
        <v>697</v>
      </c>
    </row>
    <row r="106" spans="1:19" ht="16.5" thickBot="1">
      <c r="A106" s="55">
        <v>103</v>
      </c>
      <c r="B106" s="179">
        <v>94</v>
      </c>
      <c r="C106" s="198" t="s">
        <v>448</v>
      </c>
      <c r="D106" s="181">
        <v>53</v>
      </c>
      <c r="E106" s="181">
        <v>0</v>
      </c>
      <c r="F106" s="181">
        <v>0</v>
      </c>
      <c r="G106" s="181">
        <v>38</v>
      </c>
      <c r="H106" s="181">
        <v>128</v>
      </c>
      <c r="I106" s="181">
        <v>0</v>
      </c>
      <c r="J106" s="181">
        <v>32</v>
      </c>
      <c r="K106" s="181">
        <v>0</v>
      </c>
      <c r="L106" s="181">
        <v>67</v>
      </c>
      <c r="M106" s="181">
        <v>15</v>
      </c>
      <c r="N106" s="181">
        <v>333</v>
      </c>
      <c r="O106" t="str">
        <f>IF(AND(H106&gt;=Data!$P$11,G106&gt;=Data!$P$7,M106&gt;=Data!$P$14),"GM"," ")</f>
        <v xml:space="preserve"> </v>
      </c>
      <c r="P106" s="160">
        <v>0</v>
      </c>
      <c r="Q106" s="181" t="s">
        <v>161</v>
      </c>
      <c r="R106" s="181">
        <v>13</v>
      </c>
      <c r="S106" s="238" t="s">
        <v>696</v>
      </c>
    </row>
    <row r="107" spans="1:19" ht="16.5" thickBot="1">
      <c r="A107" s="55">
        <v>104</v>
      </c>
      <c r="B107" s="182">
        <v>95</v>
      </c>
      <c r="C107" s="197" t="s">
        <v>492</v>
      </c>
      <c r="D107" s="184">
        <v>53</v>
      </c>
      <c r="E107" s="184">
        <v>30</v>
      </c>
      <c r="F107" s="184">
        <v>0</v>
      </c>
      <c r="G107" s="184">
        <v>19</v>
      </c>
      <c r="H107" s="184">
        <v>0</v>
      </c>
      <c r="I107" s="184">
        <v>73</v>
      </c>
      <c r="J107" s="184">
        <v>64</v>
      </c>
      <c r="K107" s="184">
        <v>11</v>
      </c>
      <c r="L107" s="184">
        <v>47</v>
      </c>
      <c r="M107" s="184">
        <v>30</v>
      </c>
      <c r="N107" s="184">
        <v>327</v>
      </c>
      <c r="O107" t="str">
        <f>IF(AND(H107&gt;=Data!$P$11,G107&gt;=Data!$P$7,M107&gt;=Data!$P$14),"GM"," ")</f>
        <v xml:space="preserve"> </v>
      </c>
      <c r="P107" s="160">
        <v>0</v>
      </c>
      <c r="Q107" s="184" t="s">
        <v>161</v>
      </c>
      <c r="R107" s="184">
        <v>15</v>
      </c>
      <c r="S107" s="237" t="s">
        <v>696</v>
      </c>
    </row>
    <row r="108" spans="1:19" ht="16.5" thickBot="1">
      <c r="A108" s="55">
        <v>105</v>
      </c>
      <c r="B108" s="179">
        <v>96</v>
      </c>
      <c r="C108" s="198" t="s">
        <v>264</v>
      </c>
      <c r="D108" s="181">
        <v>11</v>
      </c>
      <c r="E108" s="181">
        <v>0</v>
      </c>
      <c r="F108" s="181">
        <v>72</v>
      </c>
      <c r="G108" s="181">
        <v>0</v>
      </c>
      <c r="H108" s="181">
        <v>0</v>
      </c>
      <c r="I108" s="181">
        <v>73</v>
      </c>
      <c r="J108" s="181">
        <v>0</v>
      </c>
      <c r="K108" s="181">
        <v>23</v>
      </c>
      <c r="L108" s="181">
        <v>95</v>
      </c>
      <c r="M108" s="181">
        <v>49</v>
      </c>
      <c r="N108" s="181">
        <v>323</v>
      </c>
      <c r="O108" t="str">
        <f>IF(AND(H108&gt;=Data!$P$11,G108&gt;=Data!$P$7,M108&gt;=Data!$P$14),"GM"," ")</f>
        <v xml:space="preserve"> </v>
      </c>
      <c r="P108" s="160">
        <v>0</v>
      </c>
      <c r="Q108" s="181" t="s">
        <v>161</v>
      </c>
      <c r="R108" s="181">
        <v>13</v>
      </c>
      <c r="S108" s="238" t="s">
        <v>696</v>
      </c>
    </row>
    <row r="109" spans="1:19" ht="16.5" thickBot="1">
      <c r="A109" s="55">
        <v>106</v>
      </c>
      <c r="B109" s="182">
        <v>97</v>
      </c>
      <c r="C109" s="197" t="s">
        <v>341</v>
      </c>
      <c r="D109" s="184">
        <v>42</v>
      </c>
      <c r="E109" s="184">
        <v>0</v>
      </c>
      <c r="F109" s="184">
        <v>80</v>
      </c>
      <c r="G109" s="184">
        <v>38</v>
      </c>
      <c r="H109" s="184">
        <v>0</v>
      </c>
      <c r="I109" s="184">
        <v>90</v>
      </c>
      <c r="J109" s="184">
        <v>0</v>
      </c>
      <c r="K109" s="184">
        <v>0</v>
      </c>
      <c r="L109" s="184">
        <v>67</v>
      </c>
      <c r="M109" s="184">
        <v>4</v>
      </c>
      <c r="N109" s="184">
        <v>321</v>
      </c>
      <c r="O109" t="str">
        <f>IF(AND(H109&gt;=Data!$P$11,G109&gt;=Data!$P$7,M109&gt;=Data!$P$14),"GM"," ")</f>
        <v xml:space="preserve"> </v>
      </c>
      <c r="P109" s="160">
        <v>0</v>
      </c>
      <c r="Q109" s="184" t="s">
        <v>161</v>
      </c>
      <c r="R109" s="184">
        <v>15</v>
      </c>
      <c r="S109" s="237" t="s">
        <v>696</v>
      </c>
    </row>
    <row r="110" spans="1:19" ht="16.5" thickBot="1">
      <c r="A110" s="55">
        <v>107</v>
      </c>
      <c r="B110" s="179">
        <v>98</v>
      </c>
      <c r="C110" s="198" t="s">
        <v>418</v>
      </c>
      <c r="D110" s="181">
        <v>42</v>
      </c>
      <c r="E110" s="181">
        <v>60</v>
      </c>
      <c r="F110" s="181">
        <v>0</v>
      </c>
      <c r="G110" s="181">
        <v>25</v>
      </c>
      <c r="H110" s="181">
        <v>39</v>
      </c>
      <c r="I110" s="181">
        <v>37</v>
      </c>
      <c r="J110" s="181">
        <v>16</v>
      </c>
      <c r="K110" s="181">
        <v>0</v>
      </c>
      <c r="L110" s="181">
        <v>67</v>
      </c>
      <c r="M110" s="181">
        <v>34</v>
      </c>
      <c r="N110" s="181">
        <v>320</v>
      </c>
      <c r="O110" t="str">
        <f>IF(AND(H110&gt;=Data!$P$11,G110&gt;=Data!$P$7,M110&gt;=Data!$P$14),"GM"," ")</f>
        <v xml:space="preserve"> </v>
      </c>
      <c r="P110" s="160">
        <v>0</v>
      </c>
      <c r="Q110" s="181" t="s">
        <v>161</v>
      </c>
      <c r="R110" s="181">
        <v>8</v>
      </c>
      <c r="S110" s="238" t="s">
        <v>697</v>
      </c>
    </row>
    <row r="111" spans="1:19" ht="16.5" thickBot="1">
      <c r="A111" s="55">
        <v>108</v>
      </c>
      <c r="B111" s="182">
        <v>98</v>
      </c>
      <c r="C111" s="197" t="s">
        <v>372</v>
      </c>
      <c r="D111" s="184">
        <v>11</v>
      </c>
      <c r="E111" s="184">
        <v>30</v>
      </c>
      <c r="F111" s="184">
        <v>208</v>
      </c>
      <c r="G111" s="184">
        <v>0</v>
      </c>
      <c r="H111" s="184">
        <v>0</v>
      </c>
      <c r="I111" s="184">
        <v>0</v>
      </c>
      <c r="J111" s="184">
        <v>0</v>
      </c>
      <c r="K111" s="184">
        <v>0</v>
      </c>
      <c r="L111" s="184">
        <v>67</v>
      </c>
      <c r="M111" s="184">
        <v>4</v>
      </c>
      <c r="N111" s="184">
        <v>320</v>
      </c>
      <c r="O111" t="str">
        <f>IF(AND(H111&gt;=Data!$P$11,G111&gt;=Data!$P$7,M111&gt;=Data!$P$14),"GM"," ")</f>
        <v xml:space="preserve"> </v>
      </c>
      <c r="P111" s="160">
        <v>0</v>
      </c>
      <c r="Q111" s="184" t="s">
        <v>161</v>
      </c>
      <c r="R111" s="184">
        <v>45</v>
      </c>
      <c r="S111" s="237" t="s">
        <v>695</v>
      </c>
    </row>
    <row r="112" spans="1:19" ht="16.5" thickBot="1">
      <c r="A112" s="55">
        <v>109</v>
      </c>
      <c r="B112" s="179">
        <v>99</v>
      </c>
      <c r="C112" s="198" t="s">
        <v>204</v>
      </c>
      <c r="D112" s="181">
        <v>32</v>
      </c>
      <c r="E112" s="181">
        <v>30</v>
      </c>
      <c r="F112" s="181">
        <v>0</v>
      </c>
      <c r="G112" s="181">
        <v>0</v>
      </c>
      <c r="H112" s="181">
        <v>0</v>
      </c>
      <c r="I112" s="181">
        <v>4</v>
      </c>
      <c r="J112" s="181">
        <v>104</v>
      </c>
      <c r="K112" s="181">
        <v>0</v>
      </c>
      <c r="L112" s="181">
        <v>134</v>
      </c>
      <c r="M112" s="181">
        <v>15</v>
      </c>
      <c r="N112" s="181">
        <v>319</v>
      </c>
      <c r="O112" t="str">
        <f>IF(AND(H112&gt;=Data!$P$11,G112&gt;=Data!$P$7,M112&gt;=Data!$P$14),"GM"," ")</f>
        <v xml:space="preserve"> </v>
      </c>
      <c r="P112" s="160">
        <v>0</v>
      </c>
      <c r="Q112" s="181" t="s">
        <v>161</v>
      </c>
      <c r="R112" s="181">
        <v>11</v>
      </c>
      <c r="S112" s="238" t="s">
        <v>697</v>
      </c>
    </row>
    <row r="113" spans="1:19" ht="16.5" thickBot="1">
      <c r="A113" s="55">
        <v>110</v>
      </c>
      <c r="B113" s="182">
        <v>100</v>
      </c>
      <c r="C113" s="197" t="s">
        <v>318</v>
      </c>
      <c r="D113" s="184">
        <v>63</v>
      </c>
      <c r="E113" s="184">
        <v>90</v>
      </c>
      <c r="F113" s="184">
        <v>0</v>
      </c>
      <c r="G113" s="184">
        <v>0</v>
      </c>
      <c r="H113" s="184">
        <v>0</v>
      </c>
      <c r="I113" s="184">
        <v>0</v>
      </c>
      <c r="J113" s="184">
        <v>32</v>
      </c>
      <c r="K113" s="184">
        <v>0</v>
      </c>
      <c r="L113" s="184">
        <v>125</v>
      </c>
      <c r="M113" s="184">
        <v>6</v>
      </c>
      <c r="N113" s="184">
        <v>316</v>
      </c>
      <c r="O113" t="str">
        <f>IF(AND(H113&gt;=Data!$P$11,G113&gt;=Data!$P$7,M113&gt;=Data!$P$14),"GM"," ")</f>
        <v xml:space="preserve"> </v>
      </c>
      <c r="P113" s="160">
        <v>0</v>
      </c>
      <c r="Q113" s="184" t="s">
        <v>161</v>
      </c>
      <c r="R113" s="184">
        <v>14</v>
      </c>
      <c r="S113" s="237" t="s">
        <v>696</v>
      </c>
    </row>
    <row r="114" spans="1:19" ht="16.5" thickBot="1">
      <c r="A114" s="55">
        <v>111</v>
      </c>
      <c r="B114" s="179">
        <v>101</v>
      </c>
      <c r="C114" s="198" t="s">
        <v>227</v>
      </c>
      <c r="D114" s="181">
        <v>11</v>
      </c>
      <c r="E114" s="181">
        <v>15</v>
      </c>
      <c r="F114" s="181">
        <v>80</v>
      </c>
      <c r="G114" s="181">
        <v>25</v>
      </c>
      <c r="H114" s="181">
        <v>0</v>
      </c>
      <c r="I114" s="181">
        <v>37</v>
      </c>
      <c r="J114" s="181">
        <v>16</v>
      </c>
      <c r="K114" s="181">
        <v>17</v>
      </c>
      <c r="L114" s="181">
        <v>95</v>
      </c>
      <c r="M114" s="181">
        <v>21</v>
      </c>
      <c r="N114" s="181">
        <v>317</v>
      </c>
      <c r="O114" t="str">
        <f>IF(AND(H114&gt;=Data!$P$11,G114&gt;=Data!$P$7,M114&gt;=Data!$P$14),"GM"," ")</f>
        <v xml:space="preserve"> </v>
      </c>
      <c r="P114" s="160">
        <v>0</v>
      </c>
      <c r="Q114" s="181" t="s">
        <v>161</v>
      </c>
      <c r="R114" s="181">
        <v>15</v>
      </c>
      <c r="S114" s="238" t="s">
        <v>696</v>
      </c>
    </row>
    <row r="115" spans="1:19" ht="16.5" thickBot="1">
      <c r="A115" s="55">
        <v>112</v>
      </c>
      <c r="B115" s="182">
        <v>102</v>
      </c>
      <c r="C115" s="197" t="s">
        <v>327</v>
      </c>
      <c r="D115" s="184">
        <v>53</v>
      </c>
      <c r="E115" s="184">
        <v>0</v>
      </c>
      <c r="F115" s="184">
        <v>0</v>
      </c>
      <c r="G115" s="184">
        <v>0</v>
      </c>
      <c r="H115" s="184">
        <v>74</v>
      </c>
      <c r="I115" s="184">
        <v>29</v>
      </c>
      <c r="J115" s="184">
        <v>24</v>
      </c>
      <c r="K115" s="184">
        <v>0</v>
      </c>
      <c r="L115" s="184">
        <v>116</v>
      </c>
      <c r="M115" s="184">
        <v>19</v>
      </c>
      <c r="N115" s="184">
        <v>315</v>
      </c>
      <c r="O115" t="str">
        <f>IF(AND(H115&gt;=Data!$P$11,G115&gt;=Data!$P$7,M115&gt;=Data!$P$14),"GM"," ")</f>
        <v xml:space="preserve"> </v>
      </c>
      <c r="P115" s="160">
        <v>0</v>
      </c>
      <c r="Q115" s="184" t="s">
        <v>161</v>
      </c>
      <c r="R115" s="184">
        <v>14</v>
      </c>
      <c r="S115" s="237" t="s">
        <v>696</v>
      </c>
    </row>
    <row r="116" spans="1:19" ht="16.5" thickBot="1">
      <c r="A116" s="55">
        <v>113</v>
      </c>
      <c r="B116" s="179">
        <v>103</v>
      </c>
      <c r="C116" s="198" t="s">
        <v>286</v>
      </c>
      <c r="D116" s="181">
        <v>74</v>
      </c>
      <c r="E116" s="181">
        <v>73</v>
      </c>
      <c r="F116" s="181">
        <v>0</v>
      </c>
      <c r="G116" s="181">
        <v>0</v>
      </c>
      <c r="H116" s="181">
        <v>0</v>
      </c>
      <c r="I116" s="181">
        <v>44</v>
      </c>
      <c r="J116" s="181">
        <v>8</v>
      </c>
      <c r="K116" s="181">
        <v>29</v>
      </c>
      <c r="L116" s="181">
        <v>82</v>
      </c>
      <c r="M116" s="181">
        <v>0</v>
      </c>
      <c r="N116" s="181">
        <v>310</v>
      </c>
      <c r="O116" t="str">
        <f>IF(AND(H116&gt;=Data!$P$11,G116&gt;=Data!$P$7,M116&gt;=Data!$P$14),"GM"," ")</f>
        <v xml:space="preserve"> </v>
      </c>
      <c r="P116" s="160">
        <v>0</v>
      </c>
      <c r="Q116" s="181" t="s">
        <v>161</v>
      </c>
      <c r="R116" s="181">
        <v>14</v>
      </c>
      <c r="S116" s="238" t="s">
        <v>696</v>
      </c>
    </row>
    <row r="117" spans="1:19" ht="16.5" thickBot="1">
      <c r="A117" s="55">
        <v>114</v>
      </c>
      <c r="B117" s="182">
        <v>104</v>
      </c>
      <c r="C117" s="197" t="s">
        <v>242</v>
      </c>
      <c r="D117" s="184">
        <v>11</v>
      </c>
      <c r="E117" s="184">
        <v>60</v>
      </c>
      <c r="F117" s="184">
        <v>8</v>
      </c>
      <c r="G117" s="184">
        <v>38</v>
      </c>
      <c r="H117" s="184">
        <v>0</v>
      </c>
      <c r="I117" s="184">
        <v>0</v>
      </c>
      <c r="J117" s="184">
        <v>0</v>
      </c>
      <c r="K117" s="184">
        <v>0</v>
      </c>
      <c r="L117" s="184">
        <v>157</v>
      </c>
      <c r="M117" s="184">
        <v>32</v>
      </c>
      <c r="N117" s="184">
        <v>306</v>
      </c>
      <c r="O117" t="str">
        <f>IF(AND(H117&gt;=Data!$P$11,G117&gt;=Data!$P$7,M117&gt;=Data!$P$14),"GM"," ")</f>
        <v xml:space="preserve"> </v>
      </c>
      <c r="P117" s="160">
        <v>0</v>
      </c>
      <c r="Q117" s="184" t="s">
        <v>161</v>
      </c>
      <c r="R117" s="184">
        <v>12</v>
      </c>
      <c r="S117" s="237" t="s">
        <v>697</v>
      </c>
    </row>
    <row r="118" spans="1:19" ht="16.5" thickBot="1">
      <c r="A118" s="55">
        <v>115</v>
      </c>
      <c r="B118" s="179">
        <v>105</v>
      </c>
      <c r="C118" s="198" t="s">
        <v>197</v>
      </c>
      <c r="D118" s="181">
        <v>32</v>
      </c>
      <c r="E118" s="181">
        <v>0</v>
      </c>
      <c r="F118" s="181">
        <v>64</v>
      </c>
      <c r="G118" s="181">
        <v>19</v>
      </c>
      <c r="H118" s="181">
        <v>22</v>
      </c>
      <c r="I118" s="181">
        <v>15</v>
      </c>
      <c r="J118" s="181">
        <v>32</v>
      </c>
      <c r="K118" s="181">
        <v>0</v>
      </c>
      <c r="L118" s="181">
        <v>95</v>
      </c>
      <c r="M118" s="181">
        <v>23</v>
      </c>
      <c r="N118" s="181">
        <v>302</v>
      </c>
      <c r="O118" t="str">
        <f>IF(AND(H118&gt;=Data!$P$11,G118&gt;=Data!$P$7,M118&gt;=Data!$P$14),"GM"," ")</f>
        <v xml:space="preserve"> </v>
      </c>
      <c r="P118" s="160">
        <v>0</v>
      </c>
      <c r="Q118" s="181" t="s">
        <v>161</v>
      </c>
      <c r="R118" s="181">
        <v>11</v>
      </c>
      <c r="S118" s="238" t="s">
        <v>697</v>
      </c>
    </row>
    <row r="119" spans="1:19" ht="16.5" thickBot="1">
      <c r="A119" s="55">
        <v>116</v>
      </c>
      <c r="B119" s="182">
        <v>106</v>
      </c>
      <c r="C119" s="197" t="s">
        <v>409</v>
      </c>
      <c r="D119" s="184">
        <v>126</v>
      </c>
      <c r="E119" s="184">
        <v>30</v>
      </c>
      <c r="F119" s="184">
        <v>0</v>
      </c>
      <c r="G119" s="184">
        <v>0</v>
      </c>
      <c r="H119" s="184">
        <v>0</v>
      </c>
      <c r="I119" s="184">
        <v>7</v>
      </c>
      <c r="J119" s="184">
        <v>0</v>
      </c>
      <c r="K119" s="184">
        <v>23</v>
      </c>
      <c r="L119" s="184">
        <v>106</v>
      </c>
      <c r="M119" s="184">
        <v>9</v>
      </c>
      <c r="N119" s="184">
        <v>301</v>
      </c>
      <c r="O119" t="str">
        <f>IF(AND(H119&gt;=Data!$P$11,G119&gt;=Data!$P$7,M119&gt;=Data!$P$14),"GM"," ")</f>
        <v xml:space="preserve"> </v>
      </c>
      <c r="P119" s="160">
        <v>0</v>
      </c>
      <c r="Q119" s="184" t="s">
        <v>161</v>
      </c>
      <c r="R119" s="184">
        <v>10</v>
      </c>
      <c r="S119" s="237" t="s">
        <v>697</v>
      </c>
    </row>
    <row r="120" spans="1:19" ht="16.5" thickBot="1">
      <c r="A120" s="55">
        <v>117</v>
      </c>
      <c r="B120" s="179">
        <v>107</v>
      </c>
      <c r="C120" s="198" t="s">
        <v>489</v>
      </c>
      <c r="D120" s="181">
        <v>11</v>
      </c>
      <c r="E120" s="181">
        <v>60</v>
      </c>
      <c r="F120" s="181">
        <v>0</v>
      </c>
      <c r="G120" s="181">
        <v>38</v>
      </c>
      <c r="H120" s="181">
        <v>37</v>
      </c>
      <c r="I120" s="181">
        <v>0</v>
      </c>
      <c r="J120" s="181">
        <v>24</v>
      </c>
      <c r="K120" s="181">
        <v>19</v>
      </c>
      <c r="L120" s="181">
        <v>82</v>
      </c>
      <c r="M120" s="181">
        <v>30</v>
      </c>
      <c r="N120" s="181">
        <v>301</v>
      </c>
      <c r="O120" t="str">
        <f>IF(AND(H120&gt;=Data!$P$11,G120&gt;=Data!$P$7,M120&gt;=Data!$P$14),"GM"," ")</f>
        <v xml:space="preserve"> </v>
      </c>
      <c r="P120" s="160">
        <v>0</v>
      </c>
      <c r="Q120" s="181" t="s">
        <v>161</v>
      </c>
      <c r="R120" s="181">
        <v>10</v>
      </c>
      <c r="S120" s="238" t="s">
        <v>697</v>
      </c>
    </row>
    <row r="121" spans="1:19" ht="16.5" thickBot="1">
      <c r="A121" s="55">
        <v>118</v>
      </c>
      <c r="B121" s="182">
        <v>108</v>
      </c>
      <c r="C121" s="197" t="s">
        <v>465</v>
      </c>
      <c r="D121" s="184">
        <v>0</v>
      </c>
      <c r="E121" s="184">
        <v>30</v>
      </c>
      <c r="F121" s="184">
        <v>0</v>
      </c>
      <c r="G121" s="184">
        <v>48</v>
      </c>
      <c r="H121" s="184">
        <v>0</v>
      </c>
      <c r="I121" s="184">
        <v>73</v>
      </c>
      <c r="J121" s="184">
        <v>0</v>
      </c>
      <c r="K121" s="184">
        <v>0</v>
      </c>
      <c r="L121" s="184">
        <v>142</v>
      </c>
      <c r="M121" s="184">
        <v>4</v>
      </c>
      <c r="N121" s="184">
        <v>297</v>
      </c>
      <c r="O121" t="str">
        <f>IF(AND(H121&gt;=Data!$P$11,G121&gt;=Data!$P$7,M121&gt;=Data!$P$14),"GM"," ")</f>
        <v xml:space="preserve"> </v>
      </c>
      <c r="P121" s="160">
        <v>0</v>
      </c>
      <c r="Q121" s="184" t="s">
        <v>161</v>
      </c>
      <c r="R121" s="184">
        <v>14</v>
      </c>
      <c r="S121" s="237" t="s">
        <v>696</v>
      </c>
    </row>
    <row r="122" spans="1:19" ht="16.5" thickBot="1">
      <c r="A122" s="55">
        <v>119</v>
      </c>
      <c r="B122" s="179">
        <v>109</v>
      </c>
      <c r="C122" s="198" t="s">
        <v>194</v>
      </c>
      <c r="D122" s="181">
        <v>21</v>
      </c>
      <c r="E122" s="181">
        <v>57</v>
      </c>
      <c r="F122" s="181">
        <v>64</v>
      </c>
      <c r="G122" s="181">
        <v>0</v>
      </c>
      <c r="H122" s="181">
        <v>0</v>
      </c>
      <c r="I122" s="181">
        <v>55</v>
      </c>
      <c r="J122" s="181">
        <v>48</v>
      </c>
      <c r="K122" s="181">
        <v>0</v>
      </c>
      <c r="L122" s="181">
        <v>0</v>
      </c>
      <c r="M122" s="181">
        <v>51</v>
      </c>
      <c r="N122" s="181">
        <v>296</v>
      </c>
      <c r="O122" t="str">
        <f>IF(AND(H122&gt;=Data!$P$11,G122&gt;=Data!$P$7,M122&gt;=Data!$P$14),"GM"," ")</f>
        <v xml:space="preserve"> </v>
      </c>
      <c r="P122" s="160">
        <v>0</v>
      </c>
      <c r="Q122" s="181" t="s">
        <v>161</v>
      </c>
      <c r="R122" s="181">
        <v>11</v>
      </c>
      <c r="S122" s="238" t="s">
        <v>697</v>
      </c>
    </row>
    <row r="123" spans="1:19" ht="16.5" thickBot="1">
      <c r="A123" s="55">
        <v>120</v>
      </c>
      <c r="B123" s="182">
        <v>109</v>
      </c>
      <c r="C123" s="197" t="s">
        <v>474</v>
      </c>
      <c r="D123" s="184">
        <v>0</v>
      </c>
      <c r="E123" s="184">
        <v>45</v>
      </c>
      <c r="F123" s="184">
        <v>0</v>
      </c>
      <c r="G123" s="184">
        <v>4</v>
      </c>
      <c r="H123" s="184">
        <v>0</v>
      </c>
      <c r="I123" s="184">
        <v>27</v>
      </c>
      <c r="J123" s="184">
        <v>48</v>
      </c>
      <c r="K123" s="184">
        <v>100</v>
      </c>
      <c r="L123" s="184">
        <v>67</v>
      </c>
      <c r="M123" s="184">
        <v>4</v>
      </c>
      <c r="N123" s="184">
        <v>295</v>
      </c>
      <c r="O123" t="str">
        <f>IF(AND(H123&gt;=Data!$P$11,G123&gt;=Data!$P$7,M123&gt;=Data!$P$14),"GM"," ")</f>
        <v xml:space="preserve"> </v>
      </c>
      <c r="P123" s="160">
        <v>0</v>
      </c>
      <c r="Q123" s="184" t="s">
        <v>161</v>
      </c>
      <c r="R123" s="184">
        <v>15</v>
      </c>
      <c r="S123" s="237" t="s">
        <v>696</v>
      </c>
    </row>
    <row r="124" spans="1:19" ht="16.5" thickBot="1">
      <c r="A124" s="55">
        <v>121</v>
      </c>
      <c r="B124" s="179">
        <v>110</v>
      </c>
      <c r="C124" s="198" t="s">
        <v>426</v>
      </c>
      <c r="D124" s="181">
        <v>84</v>
      </c>
      <c r="E124" s="181">
        <v>0</v>
      </c>
      <c r="F124" s="181">
        <v>0</v>
      </c>
      <c r="G124" s="181">
        <v>38</v>
      </c>
      <c r="H124" s="181">
        <v>0</v>
      </c>
      <c r="I124" s="181">
        <v>2</v>
      </c>
      <c r="J124" s="181">
        <v>40</v>
      </c>
      <c r="K124" s="181">
        <v>0</v>
      </c>
      <c r="L124" s="181">
        <v>95</v>
      </c>
      <c r="M124" s="181">
        <v>34</v>
      </c>
      <c r="N124" s="181">
        <v>293</v>
      </c>
      <c r="O124" t="str">
        <f>IF(AND(H124&gt;=Data!$P$11,G124&gt;=Data!$P$7,M124&gt;=Data!$P$14),"GM"," ")</f>
        <v xml:space="preserve"> </v>
      </c>
      <c r="P124" s="160">
        <v>0</v>
      </c>
      <c r="Q124" s="181" t="s">
        <v>161</v>
      </c>
      <c r="R124" s="181">
        <v>11</v>
      </c>
      <c r="S124" s="238" t="s">
        <v>697</v>
      </c>
    </row>
    <row r="125" spans="1:19" ht="16.5" thickBot="1">
      <c r="A125" s="55">
        <v>122</v>
      </c>
      <c r="B125" s="182">
        <v>111</v>
      </c>
      <c r="C125" s="197" t="s">
        <v>160</v>
      </c>
      <c r="D125" s="184">
        <v>11</v>
      </c>
      <c r="E125" s="184">
        <v>54</v>
      </c>
      <c r="F125" s="184">
        <v>8</v>
      </c>
      <c r="G125" s="184">
        <v>0</v>
      </c>
      <c r="H125" s="184">
        <v>0</v>
      </c>
      <c r="I125" s="184">
        <v>24</v>
      </c>
      <c r="J125" s="184">
        <v>0</v>
      </c>
      <c r="K125" s="184">
        <v>29</v>
      </c>
      <c r="L125" s="184">
        <v>134</v>
      </c>
      <c r="M125" s="184">
        <v>30</v>
      </c>
      <c r="N125" s="184">
        <v>290</v>
      </c>
      <c r="O125" t="str">
        <f>IF(AND(H125&gt;=Data!$P$11,G125&gt;=Data!$P$7,M125&gt;=Data!$P$14),"GM"," ")</f>
        <v xml:space="preserve"> </v>
      </c>
      <c r="P125" s="160">
        <v>0</v>
      </c>
      <c r="Q125" s="184" t="s">
        <v>161</v>
      </c>
      <c r="R125" s="184">
        <v>9</v>
      </c>
      <c r="S125" s="237" t="s">
        <v>697</v>
      </c>
    </row>
    <row r="126" spans="1:19" ht="16.5" thickBot="1">
      <c r="A126" s="55">
        <v>123</v>
      </c>
      <c r="B126" s="179">
        <v>112</v>
      </c>
      <c r="C126" s="198" t="s">
        <v>231</v>
      </c>
      <c r="D126" s="181">
        <v>21</v>
      </c>
      <c r="E126" s="181">
        <v>72</v>
      </c>
      <c r="F126" s="181">
        <v>16</v>
      </c>
      <c r="G126" s="181">
        <v>0</v>
      </c>
      <c r="H126" s="181">
        <v>32</v>
      </c>
      <c r="I126" s="181">
        <v>15</v>
      </c>
      <c r="J126" s="181">
        <v>16</v>
      </c>
      <c r="K126" s="181">
        <v>0</v>
      </c>
      <c r="L126" s="181">
        <v>67</v>
      </c>
      <c r="M126" s="181">
        <v>49</v>
      </c>
      <c r="N126" s="181">
        <v>288</v>
      </c>
      <c r="O126" t="str">
        <f>IF(AND(H126&gt;=Data!$P$11,G126&gt;=Data!$P$7,M126&gt;=Data!$P$14),"GM"," ")</f>
        <v xml:space="preserve"> </v>
      </c>
      <c r="P126" s="160">
        <v>0</v>
      </c>
      <c r="Q126" s="181" t="s">
        <v>161</v>
      </c>
      <c r="R126" s="181">
        <v>11</v>
      </c>
      <c r="S126" s="238" t="s">
        <v>697</v>
      </c>
    </row>
    <row r="127" spans="1:19" ht="16.5" thickBot="1">
      <c r="A127" s="55">
        <v>124</v>
      </c>
      <c r="B127" s="182">
        <v>113</v>
      </c>
      <c r="C127" s="197" t="s">
        <v>501</v>
      </c>
      <c r="D127" s="184">
        <v>21</v>
      </c>
      <c r="E127" s="184">
        <v>90</v>
      </c>
      <c r="F127" s="184">
        <v>0</v>
      </c>
      <c r="G127" s="184">
        <v>0</v>
      </c>
      <c r="H127" s="184">
        <v>0</v>
      </c>
      <c r="I127" s="184">
        <v>37</v>
      </c>
      <c r="J127" s="184">
        <v>0</v>
      </c>
      <c r="K127" s="184">
        <v>11</v>
      </c>
      <c r="L127" s="184">
        <v>116</v>
      </c>
      <c r="M127" s="184">
        <v>9</v>
      </c>
      <c r="N127" s="184">
        <v>284</v>
      </c>
      <c r="O127" t="str">
        <f>IF(AND(H127&gt;=Data!$P$11,G127&gt;=Data!$P$7,M127&gt;=Data!$P$14),"GM"," ")</f>
        <v xml:space="preserve"> </v>
      </c>
      <c r="P127" s="160">
        <v>0</v>
      </c>
      <c r="Q127" s="184" t="s">
        <v>161</v>
      </c>
      <c r="R127" s="184">
        <v>14</v>
      </c>
      <c r="S127" s="237" t="s">
        <v>696</v>
      </c>
    </row>
    <row r="128" spans="1:19" ht="16.5" thickBot="1">
      <c r="A128" s="55">
        <v>125</v>
      </c>
      <c r="B128" s="179">
        <v>114</v>
      </c>
      <c r="C128" s="198" t="s">
        <v>461</v>
      </c>
      <c r="D128" s="181">
        <v>21</v>
      </c>
      <c r="E128" s="181">
        <v>60</v>
      </c>
      <c r="F128" s="181">
        <v>8</v>
      </c>
      <c r="G128" s="181">
        <v>38</v>
      </c>
      <c r="H128" s="181">
        <v>0</v>
      </c>
      <c r="I128" s="181">
        <v>37</v>
      </c>
      <c r="J128" s="181">
        <v>0</v>
      </c>
      <c r="K128" s="181">
        <v>0</v>
      </c>
      <c r="L128" s="181">
        <v>106</v>
      </c>
      <c r="M128" s="181">
        <v>11</v>
      </c>
      <c r="N128" s="181">
        <v>281</v>
      </c>
      <c r="O128" t="str">
        <f>IF(AND(H128&gt;=Data!$P$11,G128&gt;=Data!$P$7,M128&gt;=Data!$P$14),"GM"," ")</f>
        <v xml:space="preserve"> </v>
      </c>
      <c r="P128" s="160">
        <v>0</v>
      </c>
      <c r="Q128" s="181" t="s">
        <v>161</v>
      </c>
      <c r="R128" s="181">
        <v>13</v>
      </c>
      <c r="S128" s="238" t="s">
        <v>696</v>
      </c>
    </row>
    <row r="129" spans="1:19" ht="16.5" thickBot="1">
      <c r="A129" s="55">
        <v>126</v>
      </c>
      <c r="B129" s="182">
        <v>115</v>
      </c>
      <c r="C129" s="197" t="s">
        <v>263</v>
      </c>
      <c r="D129" s="184">
        <v>11</v>
      </c>
      <c r="E129" s="184">
        <v>75</v>
      </c>
      <c r="F129" s="184">
        <v>16</v>
      </c>
      <c r="G129" s="184">
        <v>0</v>
      </c>
      <c r="H129" s="184">
        <v>0</v>
      </c>
      <c r="I129" s="184">
        <v>73</v>
      </c>
      <c r="J129" s="184">
        <v>32</v>
      </c>
      <c r="K129" s="184">
        <v>1</v>
      </c>
      <c r="L129" s="184">
        <v>67</v>
      </c>
      <c r="M129" s="184">
        <v>4</v>
      </c>
      <c r="N129" s="184">
        <v>279</v>
      </c>
      <c r="O129" t="str">
        <f>IF(AND(H129&gt;=Data!$P$11,G129&gt;=Data!$P$7,M129&gt;=Data!$P$14),"GM"," ")</f>
        <v xml:space="preserve"> </v>
      </c>
      <c r="P129" s="160">
        <v>0</v>
      </c>
      <c r="Q129" s="184" t="s">
        <v>161</v>
      </c>
      <c r="R129" s="184">
        <v>13</v>
      </c>
      <c r="S129" s="237" t="s">
        <v>696</v>
      </c>
    </row>
    <row r="130" spans="1:19" ht="16.5" thickBot="1">
      <c r="A130" s="55">
        <v>127</v>
      </c>
      <c r="B130" s="179">
        <v>115</v>
      </c>
      <c r="C130" s="198" t="s">
        <v>248</v>
      </c>
      <c r="D130" s="181">
        <v>53</v>
      </c>
      <c r="E130" s="181">
        <v>60</v>
      </c>
      <c r="F130" s="181">
        <v>0</v>
      </c>
      <c r="G130" s="181">
        <v>38</v>
      </c>
      <c r="H130" s="181">
        <v>0</v>
      </c>
      <c r="I130" s="181">
        <v>0</v>
      </c>
      <c r="J130" s="181">
        <v>0</v>
      </c>
      <c r="K130" s="181">
        <v>23</v>
      </c>
      <c r="L130" s="181">
        <v>82</v>
      </c>
      <c r="M130" s="181">
        <v>23</v>
      </c>
      <c r="N130" s="181">
        <v>279</v>
      </c>
      <c r="O130" t="str">
        <f>IF(AND(H130&gt;=Data!$P$11,G130&gt;=Data!$P$7,M130&gt;=Data!$P$14),"GM"," ")</f>
        <v xml:space="preserve"> </v>
      </c>
      <c r="P130" s="160">
        <v>0</v>
      </c>
      <c r="Q130" s="181" t="s">
        <v>161</v>
      </c>
      <c r="R130" s="181">
        <v>12</v>
      </c>
      <c r="S130" s="238" t="s">
        <v>697</v>
      </c>
    </row>
    <row r="131" spans="1:19" ht="16.5" thickBot="1">
      <c r="A131" s="55">
        <v>128</v>
      </c>
      <c r="B131" s="182">
        <v>116</v>
      </c>
      <c r="C131" s="197" t="s">
        <v>193</v>
      </c>
      <c r="D131" s="184">
        <v>95</v>
      </c>
      <c r="E131" s="184">
        <v>30</v>
      </c>
      <c r="F131" s="184">
        <v>8</v>
      </c>
      <c r="G131" s="184">
        <v>38</v>
      </c>
      <c r="H131" s="184">
        <v>0</v>
      </c>
      <c r="I131" s="184">
        <v>0</v>
      </c>
      <c r="J131" s="184">
        <v>0</v>
      </c>
      <c r="K131" s="184">
        <v>0</v>
      </c>
      <c r="L131" s="184">
        <v>95</v>
      </c>
      <c r="M131" s="184">
        <v>9</v>
      </c>
      <c r="N131" s="184">
        <v>275</v>
      </c>
      <c r="O131" t="str">
        <f>IF(AND(H131&gt;=Data!$P$11,G131&gt;=Data!$P$7,M131&gt;=Data!$P$14),"GM"," ")</f>
        <v xml:space="preserve"> </v>
      </c>
      <c r="P131" s="160">
        <v>0</v>
      </c>
      <c r="Q131" s="184" t="s">
        <v>161</v>
      </c>
      <c r="R131" s="184">
        <v>15</v>
      </c>
      <c r="S131" s="237" t="s">
        <v>696</v>
      </c>
    </row>
    <row r="132" spans="1:19" ht="16.5" thickBot="1">
      <c r="A132" s="55">
        <v>129</v>
      </c>
      <c r="B132" s="179">
        <v>116</v>
      </c>
      <c r="C132" s="198" t="s">
        <v>323</v>
      </c>
      <c r="D132" s="181">
        <v>74</v>
      </c>
      <c r="E132" s="181">
        <v>0</v>
      </c>
      <c r="F132" s="181">
        <v>40</v>
      </c>
      <c r="G132" s="181">
        <v>5</v>
      </c>
      <c r="H132" s="181">
        <v>0</v>
      </c>
      <c r="I132" s="181">
        <v>37</v>
      </c>
      <c r="J132" s="181">
        <v>24</v>
      </c>
      <c r="K132" s="181">
        <v>0</v>
      </c>
      <c r="L132" s="181">
        <v>95</v>
      </c>
      <c r="M132" s="181">
        <v>0</v>
      </c>
      <c r="N132" s="181">
        <v>275</v>
      </c>
      <c r="O132" t="str">
        <f>IF(AND(H132&gt;=Data!$P$11,G132&gt;=Data!$P$7,M132&gt;=Data!$P$14),"GM"," ")</f>
        <v xml:space="preserve"> </v>
      </c>
      <c r="P132" s="160">
        <v>0</v>
      </c>
      <c r="Q132" s="181" t="s">
        <v>161</v>
      </c>
      <c r="R132" s="181">
        <v>14</v>
      </c>
      <c r="S132" s="238" t="s">
        <v>696</v>
      </c>
    </row>
    <row r="133" spans="1:19" ht="16.5" thickBot="1">
      <c r="A133" s="55">
        <v>130</v>
      </c>
      <c r="B133" s="182">
        <v>117</v>
      </c>
      <c r="C133" s="197" t="s">
        <v>247</v>
      </c>
      <c r="D133" s="184">
        <v>74</v>
      </c>
      <c r="E133" s="184">
        <v>45</v>
      </c>
      <c r="F133" s="184">
        <v>0</v>
      </c>
      <c r="G133" s="184">
        <v>0</v>
      </c>
      <c r="H133" s="184">
        <v>0</v>
      </c>
      <c r="I133" s="184">
        <v>29</v>
      </c>
      <c r="J133" s="184">
        <v>24</v>
      </c>
      <c r="K133" s="184">
        <v>0</v>
      </c>
      <c r="L133" s="184">
        <v>67</v>
      </c>
      <c r="M133" s="184">
        <v>34</v>
      </c>
      <c r="N133" s="184">
        <v>273</v>
      </c>
      <c r="O133" t="str">
        <f>IF(AND(H133&gt;=Data!$P$11,G133&gt;=Data!$P$7,M133&gt;=Data!$P$14),"GM"," ")</f>
        <v xml:space="preserve"> </v>
      </c>
      <c r="P133" s="160">
        <v>0</v>
      </c>
      <c r="Q133" s="184" t="s">
        <v>161</v>
      </c>
      <c r="R133" s="184">
        <v>12</v>
      </c>
      <c r="S133" s="237" t="s">
        <v>697</v>
      </c>
    </row>
    <row r="134" spans="1:19" ht="16.5" thickBot="1">
      <c r="A134" s="55">
        <v>131</v>
      </c>
      <c r="B134" s="179">
        <v>118</v>
      </c>
      <c r="C134" s="198" t="s">
        <v>267</v>
      </c>
      <c r="D134" s="181">
        <v>11</v>
      </c>
      <c r="E134" s="181">
        <v>60</v>
      </c>
      <c r="F134" s="181">
        <v>88</v>
      </c>
      <c r="G134" s="181">
        <v>19</v>
      </c>
      <c r="H134" s="181">
        <v>0</v>
      </c>
      <c r="I134" s="181">
        <v>0</v>
      </c>
      <c r="J134" s="181">
        <v>40</v>
      </c>
      <c r="K134" s="181">
        <v>0</v>
      </c>
      <c r="L134" s="181">
        <v>47</v>
      </c>
      <c r="M134" s="181">
        <v>6</v>
      </c>
      <c r="N134" s="181">
        <v>271</v>
      </c>
      <c r="O134" t="str">
        <f>IF(AND(H134&gt;=Data!$P$11,G134&gt;=Data!$P$7,M134&gt;=Data!$P$14),"GM"," ")</f>
        <v xml:space="preserve"> </v>
      </c>
      <c r="P134" s="160">
        <v>0</v>
      </c>
      <c r="Q134" s="181" t="s">
        <v>161</v>
      </c>
      <c r="R134" s="181">
        <v>15</v>
      </c>
      <c r="S134" s="238" t="s">
        <v>696</v>
      </c>
    </row>
    <row r="135" spans="1:19" ht="16.5" thickBot="1">
      <c r="A135" s="55">
        <v>132</v>
      </c>
      <c r="B135" s="182">
        <v>119</v>
      </c>
      <c r="C135" s="197" t="s">
        <v>412</v>
      </c>
      <c r="D135" s="184">
        <v>32</v>
      </c>
      <c r="E135" s="184">
        <v>84</v>
      </c>
      <c r="F135" s="184">
        <v>0</v>
      </c>
      <c r="G135" s="184">
        <v>38</v>
      </c>
      <c r="H135" s="184">
        <v>0</v>
      </c>
      <c r="I135" s="184">
        <v>37</v>
      </c>
      <c r="J135" s="184">
        <v>0</v>
      </c>
      <c r="K135" s="184">
        <v>0</v>
      </c>
      <c r="L135" s="184">
        <v>67</v>
      </c>
      <c r="M135" s="184">
        <v>11</v>
      </c>
      <c r="N135" s="184">
        <v>269</v>
      </c>
      <c r="O135" t="str">
        <f>IF(AND(H135&gt;=Data!$P$11,G135&gt;=Data!$P$7,M135&gt;=Data!$P$14),"GM"," ")</f>
        <v xml:space="preserve"> </v>
      </c>
      <c r="P135" s="160">
        <v>0</v>
      </c>
      <c r="Q135" s="184" t="s">
        <v>161</v>
      </c>
      <c r="R135" s="184">
        <v>36</v>
      </c>
      <c r="S135" s="237" t="s">
        <v>695</v>
      </c>
    </row>
    <row r="136" spans="1:19" ht="16.5" thickBot="1">
      <c r="A136" s="55">
        <v>133</v>
      </c>
      <c r="B136" s="179">
        <v>120</v>
      </c>
      <c r="C136" s="198" t="s">
        <v>335</v>
      </c>
      <c r="D136" s="181">
        <v>21</v>
      </c>
      <c r="E136" s="181">
        <v>30</v>
      </c>
      <c r="F136" s="181">
        <v>0</v>
      </c>
      <c r="G136" s="181">
        <v>19</v>
      </c>
      <c r="H136" s="181">
        <v>0</v>
      </c>
      <c r="I136" s="181">
        <v>37</v>
      </c>
      <c r="J136" s="181">
        <v>32</v>
      </c>
      <c r="K136" s="181">
        <v>0</v>
      </c>
      <c r="L136" s="181">
        <v>95</v>
      </c>
      <c r="M136" s="181">
        <v>34</v>
      </c>
      <c r="N136" s="181">
        <v>268</v>
      </c>
      <c r="O136" t="str">
        <f>IF(AND(H136&gt;=Data!$P$11,G136&gt;=Data!$P$7,M136&gt;=Data!$P$14),"GM"," ")</f>
        <v xml:space="preserve"> </v>
      </c>
      <c r="P136" s="160">
        <v>0</v>
      </c>
      <c r="Q136" s="181" t="s">
        <v>161</v>
      </c>
      <c r="R136" s="181">
        <v>13</v>
      </c>
      <c r="S136" s="238" t="s">
        <v>696</v>
      </c>
    </row>
    <row r="137" spans="1:19" ht="16.5" thickBot="1">
      <c r="A137" s="55">
        <v>134</v>
      </c>
      <c r="B137" s="182">
        <v>121</v>
      </c>
      <c r="C137" s="197" t="s">
        <v>370</v>
      </c>
      <c r="D137" s="184">
        <v>63</v>
      </c>
      <c r="E137" s="184">
        <v>75</v>
      </c>
      <c r="F137" s="184">
        <v>0</v>
      </c>
      <c r="G137" s="184">
        <v>0</v>
      </c>
      <c r="H137" s="184">
        <v>0</v>
      </c>
      <c r="I137" s="184">
        <v>0</v>
      </c>
      <c r="J137" s="184">
        <v>24</v>
      </c>
      <c r="K137" s="184">
        <v>0</v>
      </c>
      <c r="L137" s="184">
        <v>95</v>
      </c>
      <c r="M137" s="184">
        <v>6</v>
      </c>
      <c r="N137" s="184">
        <v>263</v>
      </c>
      <c r="O137" t="str">
        <f>IF(AND(H137&gt;=Data!$P$11,G137&gt;=Data!$P$7,M137&gt;=Data!$P$14),"GM"," ")</f>
        <v xml:space="preserve"> </v>
      </c>
      <c r="P137" s="160">
        <v>0</v>
      </c>
      <c r="Q137" s="184" t="s">
        <v>161</v>
      </c>
      <c r="R137" s="184">
        <v>13</v>
      </c>
      <c r="S137" s="237" t="s">
        <v>696</v>
      </c>
    </row>
    <row r="138" spans="1:19" ht="16.5" thickBot="1">
      <c r="A138" s="55">
        <v>135</v>
      </c>
      <c r="B138" s="179">
        <v>122</v>
      </c>
      <c r="C138" s="198" t="s">
        <v>499</v>
      </c>
      <c r="D138" s="181">
        <v>11</v>
      </c>
      <c r="E138" s="181">
        <v>30</v>
      </c>
      <c r="F138" s="181">
        <v>32</v>
      </c>
      <c r="G138" s="181">
        <v>38</v>
      </c>
      <c r="H138" s="181">
        <v>0</v>
      </c>
      <c r="I138" s="181">
        <v>40</v>
      </c>
      <c r="J138" s="181">
        <v>32</v>
      </c>
      <c r="K138" s="181">
        <v>0</v>
      </c>
      <c r="L138" s="181">
        <v>47</v>
      </c>
      <c r="M138" s="181">
        <v>32</v>
      </c>
      <c r="N138" s="181">
        <v>262</v>
      </c>
      <c r="O138" t="str">
        <f>IF(AND(H138&gt;=Data!$P$11,G138&gt;=Data!$P$7,M138&gt;=Data!$P$14),"GM"," ")</f>
        <v xml:space="preserve"> </v>
      </c>
      <c r="P138" s="160">
        <v>0</v>
      </c>
      <c r="Q138" s="181" t="s">
        <v>161</v>
      </c>
      <c r="R138" s="181">
        <v>15</v>
      </c>
      <c r="S138" s="238" t="s">
        <v>696</v>
      </c>
    </row>
    <row r="139" spans="1:19" ht="16.5" thickBot="1">
      <c r="A139" s="55">
        <v>136</v>
      </c>
      <c r="B139" s="182">
        <v>122</v>
      </c>
      <c r="C139" s="197" t="s">
        <v>468</v>
      </c>
      <c r="D139" s="184">
        <v>42</v>
      </c>
      <c r="E139" s="184">
        <v>30</v>
      </c>
      <c r="F139" s="184">
        <v>0</v>
      </c>
      <c r="G139" s="184">
        <v>0</v>
      </c>
      <c r="H139" s="184">
        <v>0</v>
      </c>
      <c r="I139" s="184">
        <v>73</v>
      </c>
      <c r="J139" s="184">
        <v>0</v>
      </c>
      <c r="K139" s="184">
        <v>37</v>
      </c>
      <c r="L139" s="184">
        <v>47</v>
      </c>
      <c r="M139" s="184">
        <v>32</v>
      </c>
      <c r="N139" s="184">
        <v>261</v>
      </c>
      <c r="O139" t="str">
        <f>IF(AND(H139&gt;=Data!$P$11,G139&gt;=Data!$P$7,M139&gt;=Data!$P$14),"GM"," ")</f>
        <v xml:space="preserve"> </v>
      </c>
      <c r="P139" s="160">
        <v>0</v>
      </c>
      <c r="Q139" s="184" t="s">
        <v>161</v>
      </c>
      <c r="R139" s="184">
        <v>14</v>
      </c>
      <c r="S139" s="237" t="s">
        <v>696</v>
      </c>
    </row>
    <row r="140" spans="1:19" ht="16.5" thickBot="1">
      <c r="A140" s="55">
        <v>137</v>
      </c>
      <c r="B140" s="179">
        <v>123</v>
      </c>
      <c r="C140" s="198" t="s">
        <v>232</v>
      </c>
      <c r="D140" s="181">
        <v>42</v>
      </c>
      <c r="E140" s="181">
        <v>60</v>
      </c>
      <c r="F140" s="181">
        <v>0</v>
      </c>
      <c r="G140" s="181">
        <v>0</v>
      </c>
      <c r="H140" s="181">
        <v>0</v>
      </c>
      <c r="I140" s="181">
        <v>7</v>
      </c>
      <c r="J140" s="181">
        <v>8</v>
      </c>
      <c r="K140" s="181">
        <v>23</v>
      </c>
      <c r="L140" s="181">
        <v>95</v>
      </c>
      <c r="M140" s="181">
        <v>17</v>
      </c>
      <c r="N140" s="181">
        <v>252</v>
      </c>
      <c r="O140" t="str">
        <f>IF(AND(H140&gt;=Data!$P$11,G140&gt;=Data!$P$7,M140&gt;=Data!$P$14),"GM"," ")</f>
        <v xml:space="preserve"> </v>
      </c>
      <c r="P140" s="160">
        <v>0</v>
      </c>
      <c r="Q140" s="181" t="s">
        <v>161</v>
      </c>
      <c r="R140" s="181">
        <v>12</v>
      </c>
      <c r="S140" s="238" t="s">
        <v>697</v>
      </c>
    </row>
    <row r="141" spans="1:19" ht="16.5" thickBot="1">
      <c r="A141" s="55">
        <v>138</v>
      </c>
      <c r="B141" s="182">
        <v>124</v>
      </c>
      <c r="C141" s="197" t="s">
        <v>220</v>
      </c>
      <c r="D141" s="184">
        <v>32</v>
      </c>
      <c r="E141" s="184">
        <v>60</v>
      </c>
      <c r="F141" s="184">
        <v>0</v>
      </c>
      <c r="G141" s="184">
        <v>25</v>
      </c>
      <c r="H141" s="184">
        <v>0</v>
      </c>
      <c r="I141" s="184">
        <v>11</v>
      </c>
      <c r="J141" s="184">
        <v>0</v>
      </c>
      <c r="K141" s="184">
        <v>0</v>
      </c>
      <c r="L141" s="184">
        <v>82</v>
      </c>
      <c r="M141" s="184">
        <v>36</v>
      </c>
      <c r="N141" s="184">
        <v>246</v>
      </c>
      <c r="O141" t="str">
        <f>IF(AND(H141&gt;=Data!$P$11,G141&gt;=Data!$P$7,M141&gt;=Data!$P$14),"GM"," ")</f>
        <v xml:space="preserve"> </v>
      </c>
      <c r="P141" s="160">
        <v>0</v>
      </c>
      <c r="Q141" s="184" t="s">
        <v>161</v>
      </c>
      <c r="R141" s="184">
        <v>12</v>
      </c>
      <c r="S141" s="237" t="s">
        <v>697</v>
      </c>
    </row>
    <row r="142" spans="1:19" ht="16.5" thickBot="1">
      <c r="A142" s="55">
        <v>139</v>
      </c>
      <c r="B142" s="179">
        <v>125</v>
      </c>
      <c r="C142" s="198" t="s">
        <v>504</v>
      </c>
      <c r="D142" s="181">
        <v>32</v>
      </c>
      <c r="E142" s="181">
        <v>60</v>
      </c>
      <c r="F142" s="181">
        <v>0</v>
      </c>
      <c r="G142" s="181">
        <v>0</v>
      </c>
      <c r="H142" s="181">
        <v>0</v>
      </c>
      <c r="I142" s="181">
        <v>37</v>
      </c>
      <c r="J142" s="181">
        <v>16</v>
      </c>
      <c r="K142" s="181">
        <v>0</v>
      </c>
      <c r="L142" s="181">
        <v>82</v>
      </c>
      <c r="M142" s="181">
        <v>19</v>
      </c>
      <c r="N142" s="181">
        <v>246</v>
      </c>
      <c r="O142" t="str">
        <f>IF(AND(H142&gt;=Data!$P$11,G142&gt;=Data!$P$7,M142&gt;=Data!$P$14),"GM"," ")</f>
        <v xml:space="preserve"> </v>
      </c>
      <c r="P142" s="160">
        <v>0</v>
      </c>
      <c r="Q142" s="181" t="s">
        <v>161</v>
      </c>
      <c r="R142" s="181">
        <v>14</v>
      </c>
      <c r="S142" s="238" t="s">
        <v>696</v>
      </c>
    </row>
    <row r="143" spans="1:19" ht="16.5" thickBot="1">
      <c r="A143" s="55">
        <v>140</v>
      </c>
      <c r="B143" s="182">
        <v>126</v>
      </c>
      <c r="C143" s="197" t="s">
        <v>334</v>
      </c>
      <c r="D143" s="184">
        <v>11</v>
      </c>
      <c r="E143" s="184">
        <v>0</v>
      </c>
      <c r="F143" s="184">
        <v>0</v>
      </c>
      <c r="G143" s="184">
        <v>46</v>
      </c>
      <c r="H143" s="184">
        <v>0</v>
      </c>
      <c r="I143" s="184">
        <v>4</v>
      </c>
      <c r="J143" s="184">
        <v>32</v>
      </c>
      <c r="K143" s="184">
        <v>0</v>
      </c>
      <c r="L143" s="184">
        <v>125</v>
      </c>
      <c r="M143" s="184">
        <v>26</v>
      </c>
      <c r="N143" s="184">
        <v>244</v>
      </c>
      <c r="O143" t="str">
        <f>IF(AND(H143&gt;=Data!$P$11,G143&gt;=Data!$P$7,M143&gt;=Data!$P$14),"GM"," ")</f>
        <v xml:space="preserve"> </v>
      </c>
      <c r="P143" s="160">
        <v>0</v>
      </c>
      <c r="Q143" s="184" t="s">
        <v>161</v>
      </c>
      <c r="R143" s="184">
        <v>13</v>
      </c>
      <c r="S143" s="237" t="s">
        <v>696</v>
      </c>
    </row>
    <row r="144" spans="1:19" ht="16.5" thickBot="1">
      <c r="A144" s="55">
        <v>141</v>
      </c>
      <c r="B144" s="179">
        <v>127</v>
      </c>
      <c r="C144" s="198" t="s">
        <v>238</v>
      </c>
      <c r="D144" s="181">
        <v>42</v>
      </c>
      <c r="E144" s="181">
        <v>30</v>
      </c>
      <c r="F144" s="181">
        <v>8</v>
      </c>
      <c r="G144" s="181">
        <v>48</v>
      </c>
      <c r="H144" s="181">
        <v>0</v>
      </c>
      <c r="I144" s="181">
        <v>49</v>
      </c>
      <c r="J144" s="181">
        <v>0</v>
      </c>
      <c r="K144" s="181">
        <v>0</v>
      </c>
      <c r="L144" s="181">
        <v>47</v>
      </c>
      <c r="M144" s="181">
        <v>15</v>
      </c>
      <c r="N144" s="181">
        <v>239</v>
      </c>
      <c r="O144" t="str">
        <f>IF(AND(H144&gt;=Data!$P$11,G144&gt;=Data!$P$7,M144&gt;=Data!$P$14),"GM"," ")</f>
        <v xml:space="preserve"> </v>
      </c>
      <c r="P144" s="160">
        <v>0</v>
      </c>
      <c r="Q144" s="181" t="s">
        <v>161</v>
      </c>
      <c r="R144" s="181">
        <v>12</v>
      </c>
      <c r="S144" s="238" t="s">
        <v>697</v>
      </c>
    </row>
    <row r="145" spans="1:19" ht="16.5" thickBot="1">
      <c r="A145" s="55">
        <v>142</v>
      </c>
      <c r="B145" s="182">
        <v>127</v>
      </c>
      <c r="C145" s="197" t="s">
        <v>294</v>
      </c>
      <c r="D145" s="184">
        <v>42</v>
      </c>
      <c r="E145" s="184">
        <v>90</v>
      </c>
      <c r="F145" s="184">
        <v>0</v>
      </c>
      <c r="G145" s="184">
        <v>0</v>
      </c>
      <c r="H145" s="184">
        <v>0</v>
      </c>
      <c r="I145" s="184">
        <v>0</v>
      </c>
      <c r="J145" s="184">
        <v>8</v>
      </c>
      <c r="K145" s="184">
        <v>0</v>
      </c>
      <c r="L145" s="184">
        <v>67</v>
      </c>
      <c r="M145" s="184">
        <v>32</v>
      </c>
      <c r="N145" s="184">
        <v>239</v>
      </c>
      <c r="O145" t="str">
        <f>IF(AND(H145&gt;=Data!$P$11,G145&gt;=Data!$P$7,M145&gt;=Data!$P$14),"GM"," ")</f>
        <v xml:space="preserve"> </v>
      </c>
      <c r="P145" s="160">
        <v>0</v>
      </c>
      <c r="Q145" s="184" t="s">
        <v>161</v>
      </c>
      <c r="R145" s="184">
        <v>13</v>
      </c>
      <c r="S145" s="237" t="s">
        <v>696</v>
      </c>
    </row>
    <row r="146" spans="1:19" ht="16.5" thickBot="1">
      <c r="A146" s="55">
        <v>143</v>
      </c>
      <c r="B146" s="179">
        <v>128</v>
      </c>
      <c r="C146" s="198" t="s">
        <v>464</v>
      </c>
      <c r="D146" s="181">
        <v>63</v>
      </c>
      <c r="E146" s="181">
        <v>60</v>
      </c>
      <c r="F146" s="181">
        <v>8</v>
      </c>
      <c r="G146" s="181">
        <v>0</v>
      </c>
      <c r="H146" s="181">
        <v>0</v>
      </c>
      <c r="I146" s="181">
        <v>0</v>
      </c>
      <c r="J146" s="181">
        <v>24</v>
      </c>
      <c r="K146" s="181">
        <v>6</v>
      </c>
      <c r="L146" s="181">
        <v>67</v>
      </c>
      <c r="M146" s="181">
        <v>11</v>
      </c>
      <c r="N146" s="181">
        <v>239</v>
      </c>
      <c r="O146" t="str">
        <f>IF(AND(H146&gt;=Data!$P$11,G146&gt;=Data!$P$7,M146&gt;=Data!$P$14),"GM"," ")</f>
        <v xml:space="preserve"> </v>
      </c>
      <c r="P146" s="160">
        <v>0</v>
      </c>
      <c r="Q146" s="181" t="s">
        <v>161</v>
      </c>
      <c r="R146" s="181">
        <v>14</v>
      </c>
      <c r="S146" s="238" t="s">
        <v>696</v>
      </c>
    </row>
    <row r="147" spans="1:19" ht="16.5" thickBot="1">
      <c r="A147" s="55">
        <v>144</v>
      </c>
      <c r="B147" s="182">
        <v>128</v>
      </c>
      <c r="C147" s="197" t="s">
        <v>180</v>
      </c>
      <c r="D147" s="184">
        <v>32</v>
      </c>
      <c r="E147" s="184">
        <v>45</v>
      </c>
      <c r="F147" s="184">
        <v>56</v>
      </c>
      <c r="G147" s="184">
        <v>0</v>
      </c>
      <c r="H147" s="184">
        <v>0</v>
      </c>
      <c r="I147" s="184">
        <v>0</v>
      </c>
      <c r="J147" s="184">
        <v>0</v>
      </c>
      <c r="K147" s="184">
        <v>0</v>
      </c>
      <c r="L147" s="184">
        <v>82</v>
      </c>
      <c r="M147" s="184">
        <v>23</v>
      </c>
      <c r="N147" s="184">
        <v>238</v>
      </c>
      <c r="O147" t="str">
        <f>IF(AND(H147&gt;=Data!$P$11,G147&gt;=Data!$P$7,M147&gt;=Data!$P$14),"GM"," ")</f>
        <v xml:space="preserve"> </v>
      </c>
      <c r="P147" s="160">
        <v>0</v>
      </c>
      <c r="Q147" s="184" t="s">
        <v>161</v>
      </c>
      <c r="R147" s="184">
        <v>10</v>
      </c>
      <c r="S147" s="237" t="s">
        <v>697</v>
      </c>
    </row>
    <row r="148" spans="1:19" ht="16.5" thickBot="1">
      <c r="A148" s="55">
        <v>145</v>
      </c>
      <c r="B148" s="179">
        <v>129</v>
      </c>
      <c r="C148" s="198" t="s">
        <v>333</v>
      </c>
      <c r="D148" s="181">
        <v>105</v>
      </c>
      <c r="E148" s="181">
        <v>0</v>
      </c>
      <c r="F148" s="181">
        <v>32</v>
      </c>
      <c r="G148" s="181">
        <v>0</v>
      </c>
      <c r="H148" s="181">
        <v>0</v>
      </c>
      <c r="I148" s="181">
        <v>0</v>
      </c>
      <c r="J148" s="181">
        <v>16</v>
      </c>
      <c r="K148" s="181">
        <v>0</v>
      </c>
      <c r="L148" s="181">
        <v>82</v>
      </c>
      <c r="M148" s="181">
        <v>0</v>
      </c>
      <c r="N148" s="181">
        <v>235</v>
      </c>
      <c r="O148" t="str">
        <f>IF(AND(H148&gt;=Data!$P$11,G148&gt;=Data!$P$7,M148&gt;=Data!$P$14),"GM"," ")</f>
        <v xml:space="preserve"> </v>
      </c>
      <c r="P148" s="160">
        <v>0</v>
      </c>
      <c r="Q148" s="181" t="s">
        <v>161</v>
      </c>
      <c r="R148" s="181">
        <v>14</v>
      </c>
      <c r="S148" s="238" t="s">
        <v>696</v>
      </c>
    </row>
    <row r="149" spans="1:19" ht="16.5" thickBot="1">
      <c r="A149" s="55">
        <v>146</v>
      </c>
      <c r="B149" s="182">
        <v>129</v>
      </c>
      <c r="C149" s="197" t="s">
        <v>170</v>
      </c>
      <c r="D149" s="184">
        <v>42</v>
      </c>
      <c r="E149" s="184">
        <v>30</v>
      </c>
      <c r="F149" s="184">
        <v>0</v>
      </c>
      <c r="G149" s="184">
        <v>42</v>
      </c>
      <c r="H149" s="184">
        <v>0</v>
      </c>
      <c r="I149" s="184">
        <v>0</v>
      </c>
      <c r="J149" s="184">
        <v>0</v>
      </c>
      <c r="K149" s="184">
        <v>26</v>
      </c>
      <c r="L149" s="184">
        <v>95</v>
      </c>
      <c r="M149" s="184">
        <v>0</v>
      </c>
      <c r="N149" s="184">
        <v>235</v>
      </c>
      <c r="O149" t="str">
        <f>IF(AND(H149&gt;=Data!$P$11,G149&gt;=Data!$P$7,M149&gt;=Data!$P$14),"GM"," ")</f>
        <v xml:space="preserve"> </v>
      </c>
      <c r="P149" s="160">
        <v>0</v>
      </c>
      <c r="Q149" s="184" t="s">
        <v>161</v>
      </c>
      <c r="R149" s="184">
        <v>10</v>
      </c>
      <c r="S149" s="237" t="s">
        <v>697</v>
      </c>
    </row>
    <row r="150" spans="1:19" ht="16.5" thickBot="1">
      <c r="A150" s="55">
        <v>147</v>
      </c>
      <c r="B150" s="179">
        <v>130</v>
      </c>
      <c r="C150" s="198" t="s">
        <v>337</v>
      </c>
      <c r="D150" s="181">
        <v>53</v>
      </c>
      <c r="E150" s="181">
        <v>0</v>
      </c>
      <c r="F150" s="181">
        <v>8</v>
      </c>
      <c r="G150" s="181">
        <v>38</v>
      </c>
      <c r="H150" s="181">
        <v>0</v>
      </c>
      <c r="I150" s="181">
        <v>0</v>
      </c>
      <c r="J150" s="181">
        <v>40</v>
      </c>
      <c r="K150" s="181">
        <v>22</v>
      </c>
      <c r="L150" s="181">
        <v>67</v>
      </c>
      <c r="M150" s="181">
        <v>6</v>
      </c>
      <c r="N150" s="181">
        <v>234</v>
      </c>
      <c r="O150" t="str">
        <f>IF(AND(H150&gt;=Data!$P$11,G150&gt;=Data!$P$7,M150&gt;=Data!$P$14),"GM"," ")</f>
        <v xml:space="preserve"> </v>
      </c>
      <c r="P150" s="160">
        <v>0</v>
      </c>
      <c r="Q150" s="181" t="s">
        <v>161</v>
      </c>
      <c r="R150" s="181">
        <v>13</v>
      </c>
      <c r="S150" s="238" t="s">
        <v>696</v>
      </c>
    </row>
    <row r="151" spans="1:19" ht="16.5" thickBot="1">
      <c r="A151" s="55">
        <v>148</v>
      </c>
      <c r="B151" s="182">
        <v>131</v>
      </c>
      <c r="C151" s="197" t="s">
        <v>324</v>
      </c>
      <c r="D151" s="184">
        <v>53</v>
      </c>
      <c r="E151" s="184">
        <v>0</v>
      </c>
      <c r="F151" s="184">
        <v>24</v>
      </c>
      <c r="G151" s="184">
        <v>44</v>
      </c>
      <c r="H151" s="184">
        <v>0</v>
      </c>
      <c r="I151" s="184">
        <v>0</v>
      </c>
      <c r="J151" s="184">
        <v>0</v>
      </c>
      <c r="K151" s="184">
        <v>0</v>
      </c>
      <c r="L151" s="184">
        <v>106</v>
      </c>
      <c r="M151" s="184">
        <v>4</v>
      </c>
      <c r="N151" s="184">
        <v>231</v>
      </c>
      <c r="O151" t="str">
        <f>IF(AND(H151&gt;=Data!$P$11,G151&gt;=Data!$P$7,M151&gt;=Data!$P$14),"GM"," ")</f>
        <v xml:space="preserve"> </v>
      </c>
      <c r="P151" s="160">
        <v>0</v>
      </c>
      <c r="Q151" s="184" t="s">
        <v>161</v>
      </c>
      <c r="R151" s="184">
        <v>14</v>
      </c>
      <c r="S151" s="237" t="s">
        <v>696</v>
      </c>
    </row>
    <row r="152" spans="1:19" ht="16.5" thickBot="1">
      <c r="A152" s="55">
        <v>149</v>
      </c>
      <c r="B152" s="179">
        <v>132</v>
      </c>
      <c r="C152" s="198" t="s">
        <v>195</v>
      </c>
      <c r="D152" s="181">
        <v>32</v>
      </c>
      <c r="E152" s="181">
        <v>60</v>
      </c>
      <c r="F152" s="181">
        <v>0</v>
      </c>
      <c r="G152" s="181">
        <v>0</v>
      </c>
      <c r="H152" s="181">
        <v>0</v>
      </c>
      <c r="I152" s="181">
        <v>0</v>
      </c>
      <c r="J152" s="181">
        <v>16</v>
      </c>
      <c r="K152" s="181">
        <v>43</v>
      </c>
      <c r="L152" s="181">
        <v>67</v>
      </c>
      <c r="M152" s="181">
        <v>13</v>
      </c>
      <c r="N152" s="181">
        <v>231</v>
      </c>
      <c r="O152" t="str">
        <f>IF(AND(H152&gt;=Data!$P$11,G152&gt;=Data!$P$7,M152&gt;=Data!$P$14),"GM"," ")</f>
        <v xml:space="preserve"> </v>
      </c>
      <c r="P152" s="160">
        <v>0</v>
      </c>
      <c r="Q152" s="181" t="s">
        <v>161</v>
      </c>
      <c r="R152" s="181">
        <v>11</v>
      </c>
      <c r="S152" s="238" t="s">
        <v>697</v>
      </c>
    </row>
    <row r="153" spans="1:19" ht="16.5" thickBot="1">
      <c r="A153" s="55">
        <v>150</v>
      </c>
      <c r="B153" s="182">
        <v>133</v>
      </c>
      <c r="C153" s="197" t="s">
        <v>478</v>
      </c>
      <c r="D153" s="184">
        <v>11</v>
      </c>
      <c r="E153" s="184">
        <v>30</v>
      </c>
      <c r="F153" s="184">
        <v>0</v>
      </c>
      <c r="G153" s="184">
        <v>1</v>
      </c>
      <c r="H153" s="184">
        <v>0</v>
      </c>
      <c r="I153" s="184">
        <v>53</v>
      </c>
      <c r="J153" s="184">
        <v>16</v>
      </c>
      <c r="K153" s="184">
        <v>0</v>
      </c>
      <c r="L153" s="184">
        <v>106</v>
      </c>
      <c r="M153" s="184">
        <v>9</v>
      </c>
      <c r="N153" s="184">
        <v>226</v>
      </c>
      <c r="O153" t="str">
        <f>IF(AND(H153&gt;=Data!$P$11,G153&gt;=Data!$P$7,M153&gt;=Data!$P$14),"GM"," ")</f>
        <v xml:space="preserve"> </v>
      </c>
      <c r="P153" s="160">
        <v>0</v>
      </c>
      <c r="Q153" s="184" t="s">
        <v>161</v>
      </c>
      <c r="R153" s="184">
        <v>15</v>
      </c>
      <c r="S153" s="237" t="s">
        <v>696</v>
      </c>
    </row>
    <row r="154" spans="1:19" ht="16.5" thickBot="1">
      <c r="A154" s="55">
        <v>151</v>
      </c>
      <c r="B154" s="179">
        <v>134</v>
      </c>
      <c r="C154" s="198" t="s">
        <v>467</v>
      </c>
      <c r="D154" s="181">
        <v>95</v>
      </c>
      <c r="E154" s="181">
        <v>60</v>
      </c>
      <c r="F154" s="181">
        <v>0</v>
      </c>
      <c r="G154" s="181">
        <v>0</v>
      </c>
      <c r="H154" s="181">
        <v>0</v>
      </c>
      <c r="I154" s="181">
        <v>0</v>
      </c>
      <c r="J154" s="181">
        <v>0</v>
      </c>
      <c r="K154" s="181">
        <v>0</v>
      </c>
      <c r="L154" s="181">
        <v>67</v>
      </c>
      <c r="M154" s="181">
        <v>2</v>
      </c>
      <c r="N154" s="181">
        <v>224</v>
      </c>
      <c r="O154" t="str">
        <f>IF(AND(H154&gt;=Data!$P$11,G154&gt;=Data!$P$7,M154&gt;=Data!$P$14),"GM"," ")</f>
        <v xml:space="preserve"> </v>
      </c>
      <c r="P154" s="160">
        <v>0</v>
      </c>
      <c r="Q154" s="181" t="s">
        <v>161</v>
      </c>
      <c r="R154" s="181">
        <v>12</v>
      </c>
      <c r="S154" s="238" t="s">
        <v>697</v>
      </c>
    </row>
    <row r="155" spans="1:19" ht="16.5" thickBot="1">
      <c r="A155" s="55">
        <v>152</v>
      </c>
      <c r="B155" s="182">
        <v>135</v>
      </c>
      <c r="C155" s="197" t="s">
        <v>230</v>
      </c>
      <c r="D155" s="184">
        <v>0</v>
      </c>
      <c r="E155" s="184">
        <v>48</v>
      </c>
      <c r="F155" s="184">
        <v>0</v>
      </c>
      <c r="G155" s="184">
        <v>67</v>
      </c>
      <c r="H155" s="184">
        <v>0</v>
      </c>
      <c r="I155" s="184">
        <v>0</v>
      </c>
      <c r="J155" s="184">
        <v>24</v>
      </c>
      <c r="K155" s="184">
        <v>0</v>
      </c>
      <c r="L155" s="184">
        <v>67</v>
      </c>
      <c r="M155" s="184">
        <v>17</v>
      </c>
      <c r="N155" s="184">
        <v>223</v>
      </c>
      <c r="O155" t="str">
        <f>IF(AND(H155&gt;=Data!$P$11,G155&gt;=Data!$P$7,M155&gt;=Data!$P$14),"GM"," ")</f>
        <v xml:space="preserve"> </v>
      </c>
      <c r="P155" s="160">
        <v>0</v>
      </c>
      <c r="Q155" s="184" t="s">
        <v>161</v>
      </c>
      <c r="R155" s="184">
        <v>12</v>
      </c>
      <c r="S155" s="237" t="s">
        <v>697</v>
      </c>
    </row>
    <row r="156" spans="1:19" ht="16.5" thickBot="1">
      <c r="A156" s="55">
        <v>153</v>
      </c>
      <c r="B156" s="179">
        <v>136</v>
      </c>
      <c r="C156" s="198" t="s">
        <v>202</v>
      </c>
      <c r="D156" s="181">
        <v>63</v>
      </c>
      <c r="E156" s="181">
        <v>30</v>
      </c>
      <c r="F156" s="181">
        <v>0</v>
      </c>
      <c r="G156" s="181">
        <v>38</v>
      </c>
      <c r="H156" s="181">
        <v>0</v>
      </c>
      <c r="I156" s="181">
        <v>0</v>
      </c>
      <c r="J156" s="181">
        <v>0</v>
      </c>
      <c r="K156" s="181">
        <v>0</v>
      </c>
      <c r="L156" s="181">
        <v>67</v>
      </c>
      <c r="M156" s="181">
        <v>23</v>
      </c>
      <c r="N156" s="181">
        <v>221</v>
      </c>
      <c r="O156" t="str">
        <f>IF(AND(H156&gt;=Data!$P$11,G156&gt;=Data!$P$7,M156&gt;=Data!$P$14),"GM"," ")</f>
        <v xml:space="preserve"> </v>
      </c>
      <c r="P156" s="160">
        <v>0</v>
      </c>
      <c r="Q156" s="181" t="s">
        <v>161</v>
      </c>
      <c r="R156" s="181">
        <v>10</v>
      </c>
      <c r="S156" s="238" t="s">
        <v>697</v>
      </c>
    </row>
    <row r="157" spans="1:19" ht="16.5" thickBot="1">
      <c r="A157" s="55">
        <v>154</v>
      </c>
      <c r="B157" s="182">
        <v>137</v>
      </c>
      <c r="C157" s="197" t="s">
        <v>374</v>
      </c>
      <c r="D157" s="184">
        <v>0</v>
      </c>
      <c r="E157" s="184">
        <v>60</v>
      </c>
      <c r="F157" s="184">
        <v>0</v>
      </c>
      <c r="G157" s="184">
        <v>0</v>
      </c>
      <c r="H157" s="184">
        <v>0</v>
      </c>
      <c r="I157" s="184">
        <v>0</v>
      </c>
      <c r="J157" s="184">
        <v>16</v>
      </c>
      <c r="K157" s="184">
        <v>0</v>
      </c>
      <c r="L157" s="184">
        <v>142</v>
      </c>
      <c r="M157" s="184">
        <v>2</v>
      </c>
      <c r="N157" s="184">
        <v>220</v>
      </c>
      <c r="O157" t="str">
        <f>IF(AND(H157&gt;=Data!$P$11,G157&gt;=Data!$P$7,M157&gt;=Data!$P$14),"GM"," ")</f>
        <v xml:space="preserve"> </v>
      </c>
      <c r="P157" s="160">
        <v>0</v>
      </c>
      <c r="Q157" s="184" t="s">
        <v>161</v>
      </c>
      <c r="R157" s="184">
        <v>11</v>
      </c>
      <c r="S157" s="237" t="s">
        <v>697</v>
      </c>
    </row>
    <row r="158" spans="1:19" ht="16.5" thickBot="1">
      <c r="A158" s="55">
        <v>155</v>
      </c>
      <c r="B158" s="179">
        <v>138</v>
      </c>
      <c r="C158" s="198" t="s">
        <v>466</v>
      </c>
      <c r="D158" s="181">
        <v>11</v>
      </c>
      <c r="E158" s="181">
        <v>60</v>
      </c>
      <c r="F158" s="181">
        <v>0</v>
      </c>
      <c r="G158" s="181">
        <v>38</v>
      </c>
      <c r="H158" s="181">
        <v>0</v>
      </c>
      <c r="I158" s="181">
        <v>0</v>
      </c>
      <c r="J158" s="181">
        <v>32</v>
      </c>
      <c r="K158" s="181">
        <v>14</v>
      </c>
      <c r="L158" s="181">
        <v>47</v>
      </c>
      <c r="M158" s="181">
        <v>15</v>
      </c>
      <c r="N158" s="181">
        <v>217</v>
      </c>
      <c r="O158" t="str">
        <f>IF(AND(H158&gt;=Data!$P$11,G158&gt;=Data!$P$7,M158&gt;=Data!$P$14),"GM"," ")</f>
        <v xml:space="preserve"> </v>
      </c>
      <c r="P158" s="160">
        <v>0</v>
      </c>
      <c r="Q158" s="181" t="s">
        <v>161</v>
      </c>
      <c r="R158" s="181">
        <v>13</v>
      </c>
      <c r="S158" s="238" t="s">
        <v>696</v>
      </c>
    </row>
    <row r="159" spans="1:19" ht="16.5" thickBot="1">
      <c r="A159" s="55">
        <v>156</v>
      </c>
      <c r="B159" s="182">
        <v>138</v>
      </c>
      <c r="C159" s="197" t="s">
        <v>282</v>
      </c>
      <c r="D159" s="184">
        <v>42</v>
      </c>
      <c r="E159" s="184">
        <v>6</v>
      </c>
      <c r="F159" s="184">
        <v>0</v>
      </c>
      <c r="G159" s="184">
        <v>38</v>
      </c>
      <c r="H159" s="184">
        <v>0</v>
      </c>
      <c r="I159" s="184">
        <v>37</v>
      </c>
      <c r="J159" s="184">
        <v>32</v>
      </c>
      <c r="K159" s="184">
        <v>0</v>
      </c>
      <c r="L159" s="184">
        <v>47</v>
      </c>
      <c r="M159" s="184">
        <v>15</v>
      </c>
      <c r="N159" s="184">
        <v>217</v>
      </c>
      <c r="O159" t="str">
        <f>IF(AND(H159&gt;=Data!$P$11,G159&gt;=Data!$P$7,M159&gt;=Data!$P$14),"GM"," ")</f>
        <v xml:space="preserve"> </v>
      </c>
      <c r="P159" s="160">
        <v>0</v>
      </c>
      <c r="Q159" s="184" t="s">
        <v>161</v>
      </c>
      <c r="R159" s="184">
        <v>13</v>
      </c>
      <c r="S159" s="237" t="s">
        <v>696</v>
      </c>
    </row>
    <row r="160" spans="1:19" ht="16.5" thickBot="1">
      <c r="A160" s="55">
        <v>157</v>
      </c>
      <c r="B160" s="179">
        <v>139</v>
      </c>
      <c r="C160" s="198" t="s">
        <v>223</v>
      </c>
      <c r="D160" s="181">
        <v>42</v>
      </c>
      <c r="E160" s="181">
        <v>45</v>
      </c>
      <c r="F160" s="181">
        <v>0</v>
      </c>
      <c r="G160" s="181">
        <v>0</v>
      </c>
      <c r="H160" s="181">
        <v>0</v>
      </c>
      <c r="I160" s="181">
        <v>0</v>
      </c>
      <c r="J160" s="181">
        <v>0</v>
      </c>
      <c r="K160" s="181">
        <v>0</v>
      </c>
      <c r="L160" s="181">
        <v>116</v>
      </c>
      <c r="M160" s="181">
        <v>11</v>
      </c>
      <c r="N160" s="181">
        <v>214</v>
      </c>
      <c r="O160" t="str">
        <f>IF(AND(H160&gt;=Data!$P$11,G160&gt;=Data!$P$7,M160&gt;=Data!$P$14),"GM"," ")</f>
        <v xml:space="preserve"> </v>
      </c>
      <c r="P160" s="160">
        <v>0</v>
      </c>
      <c r="Q160" s="181" t="s">
        <v>161</v>
      </c>
      <c r="R160" s="181">
        <v>12</v>
      </c>
      <c r="S160" s="238" t="s">
        <v>697</v>
      </c>
    </row>
    <row r="161" spans="1:19" ht="16.5" thickBot="1">
      <c r="A161" s="55">
        <v>158</v>
      </c>
      <c r="B161" s="182">
        <v>140</v>
      </c>
      <c r="C161" s="197" t="s">
        <v>257</v>
      </c>
      <c r="D161" s="184">
        <v>32</v>
      </c>
      <c r="E161" s="184">
        <v>27</v>
      </c>
      <c r="F161" s="184">
        <v>8</v>
      </c>
      <c r="G161" s="184">
        <v>24</v>
      </c>
      <c r="H161" s="184">
        <v>0</v>
      </c>
      <c r="I161" s="184">
        <v>0</v>
      </c>
      <c r="J161" s="184">
        <v>24</v>
      </c>
      <c r="K161" s="184">
        <v>0</v>
      </c>
      <c r="L161" s="184">
        <v>67</v>
      </c>
      <c r="M161" s="184">
        <v>32</v>
      </c>
      <c r="N161" s="184">
        <v>214</v>
      </c>
      <c r="O161" t="str">
        <f>IF(AND(H161&gt;=Data!$P$11,G161&gt;=Data!$P$7,M161&gt;=Data!$P$14),"GM"," ")</f>
        <v xml:space="preserve"> </v>
      </c>
      <c r="P161" s="160">
        <v>0</v>
      </c>
      <c r="Q161" s="184" t="s">
        <v>161</v>
      </c>
      <c r="R161" s="184">
        <v>13</v>
      </c>
      <c r="S161" s="237" t="s">
        <v>696</v>
      </c>
    </row>
    <row r="162" spans="1:19" ht="16.5" thickBot="1">
      <c r="A162" s="55">
        <v>159</v>
      </c>
      <c r="B162" s="179">
        <v>141</v>
      </c>
      <c r="C162" s="198" t="s">
        <v>174</v>
      </c>
      <c r="D162" s="181">
        <v>32</v>
      </c>
      <c r="E162" s="181">
        <v>51</v>
      </c>
      <c r="F162" s="181">
        <v>0</v>
      </c>
      <c r="G162" s="181">
        <v>48</v>
      </c>
      <c r="H162" s="181">
        <v>0</v>
      </c>
      <c r="I162" s="181">
        <v>0</v>
      </c>
      <c r="J162" s="181">
        <v>0</v>
      </c>
      <c r="K162" s="181">
        <v>0</v>
      </c>
      <c r="L162" s="181">
        <v>67</v>
      </c>
      <c r="M162" s="181">
        <v>9</v>
      </c>
      <c r="N162" s="181">
        <v>207</v>
      </c>
      <c r="O162" t="str">
        <f>IF(AND(H162&gt;=Data!$P$11,G162&gt;=Data!$P$7,M162&gt;=Data!$P$14),"GM"," ")</f>
        <v xml:space="preserve"> </v>
      </c>
      <c r="P162" s="160">
        <v>0</v>
      </c>
      <c r="Q162" s="181" t="s">
        <v>161</v>
      </c>
      <c r="R162" s="181">
        <v>10</v>
      </c>
      <c r="S162" s="238" t="s">
        <v>697</v>
      </c>
    </row>
    <row r="163" spans="1:19" ht="16.5" thickBot="1">
      <c r="A163" s="55">
        <v>160</v>
      </c>
      <c r="B163" s="182">
        <v>142</v>
      </c>
      <c r="C163" s="197" t="s">
        <v>243</v>
      </c>
      <c r="D163" s="184">
        <v>11</v>
      </c>
      <c r="E163" s="184">
        <v>0</v>
      </c>
      <c r="F163" s="184">
        <v>0</v>
      </c>
      <c r="G163" s="184">
        <v>15</v>
      </c>
      <c r="H163" s="184">
        <v>0</v>
      </c>
      <c r="I163" s="184">
        <v>37</v>
      </c>
      <c r="J163" s="184">
        <v>24</v>
      </c>
      <c r="K163" s="184">
        <v>0</v>
      </c>
      <c r="L163" s="184">
        <v>106</v>
      </c>
      <c r="M163" s="184">
        <v>11</v>
      </c>
      <c r="N163" s="184">
        <v>204</v>
      </c>
      <c r="O163" t="str">
        <f>IF(AND(H163&gt;=Data!$P$11,G163&gt;=Data!$P$7,M163&gt;=Data!$P$14),"GM"," ")</f>
        <v xml:space="preserve"> </v>
      </c>
      <c r="P163" s="160">
        <v>0</v>
      </c>
      <c r="Q163" s="184" t="s">
        <v>161</v>
      </c>
      <c r="R163" s="184">
        <v>12</v>
      </c>
      <c r="S163" s="237" t="s">
        <v>697</v>
      </c>
    </row>
    <row r="164" spans="1:19" ht="16.5" thickBot="1">
      <c r="A164" s="55">
        <v>161</v>
      </c>
      <c r="B164" s="179">
        <v>143</v>
      </c>
      <c r="C164" s="198" t="s">
        <v>169</v>
      </c>
      <c r="D164" s="181">
        <v>42</v>
      </c>
      <c r="E164" s="181">
        <v>60</v>
      </c>
      <c r="F164" s="181">
        <v>0</v>
      </c>
      <c r="G164" s="181">
        <v>19</v>
      </c>
      <c r="H164" s="181">
        <v>0</v>
      </c>
      <c r="I164" s="181">
        <v>37</v>
      </c>
      <c r="J164" s="181">
        <v>24</v>
      </c>
      <c r="K164" s="181">
        <v>0</v>
      </c>
      <c r="L164" s="181">
        <v>0</v>
      </c>
      <c r="M164" s="181">
        <v>19</v>
      </c>
      <c r="N164" s="181">
        <v>201</v>
      </c>
      <c r="O164" t="str">
        <f>IF(AND(H164&gt;=Data!$P$11,G164&gt;=Data!$P$7,M164&gt;=Data!$P$14),"GM"," ")</f>
        <v xml:space="preserve"> </v>
      </c>
      <c r="P164" s="160">
        <v>0</v>
      </c>
      <c r="Q164" s="181" t="s">
        <v>161</v>
      </c>
      <c r="R164" s="181">
        <v>10</v>
      </c>
      <c r="S164" s="238" t="s">
        <v>697</v>
      </c>
    </row>
    <row r="165" spans="1:19" ht="16.5" thickBot="1">
      <c r="A165" s="55">
        <v>162</v>
      </c>
      <c r="B165" s="182">
        <v>143</v>
      </c>
      <c r="C165" s="197" t="s">
        <v>229</v>
      </c>
      <c r="D165" s="184">
        <v>11</v>
      </c>
      <c r="E165" s="184">
        <v>6</v>
      </c>
      <c r="F165" s="184">
        <v>0</v>
      </c>
      <c r="G165" s="184">
        <v>38</v>
      </c>
      <c r="H165" s="184">
        <v>0</v>
      </c>
      <c r="I165" s="184">
        <v>24</v>
      </c>
      <c r="J165" s="184">
        <v>0</v>
      </c>
      <c r="K165" s="184">
        <v>0</v>
      </c>
      <c r="L165" s="184">
        <v>95</v>
      </c>
      <c r="M165" s="184">
        <v>28</v>
      </c>
      <c r="N165" s="184">
        <v>202</v>
      </c>
      <c r="O165" t="str">
        <f>IF(AND(H165&gt;=Data!$P$11,G165&gt;=Data!$P$7,M165&gt;=Data!$P$14),"GM"," ")</f>
        <v xml:space="preserve"> </v>
      </c>
      <c r="P165" s="160">
        <v>0</v>
      </c>
      <c r="Q165" s="184" t="s">
        <v>161</v>
      </c>
      <c r="R165" s="184">
        <v>11</v>
      </c>
      <c r="S165" s="237" t="s">
        <v>697</v>
      </c>
    </row>
    <row r="166" spans="1:19" ht="16.5" thickBot="1">
      <c r="A166" s="55">
        <v>163</v>
      </c>
      <c r="B166" s="179">
        <v>144</v>
      </c>
      <c r="C166" s="198" t="s">
        <v>338</v>
      </c>
      <c r="D166" s="181">
        <v>32</v>
      </c>
      <c r="E166" s="181">
        <v>45</v>
      </c>
      <c r="F166" s="181">
        <v>80</v>
      </c>
      <c r="G166" s="181">
        <v>0</v>
      </c>
      <c r="H166" s="181">
        <v>0</v>
      </c>
      <c r="I166" s="181">
        <v>29</v>
      </c>
      <c r="J166" s="181">
        <v>0</v>
      </c>
      <c r="K166" s="181">
        <v>11</v>
      </c>
      <c r="L166" s="181">
        <v>0</v>
      </c>
      <c r="M166" s="181">
        <v>0</v>
      </c>
      <c r="N166" s="181">
        <v>197</v>
      </c>
      <c r="O166" t="str">
        <f>IF(AND(H166&gt;=Data!$P$11,G166&gt;=Data!$P$7,M166&gt;=Data!$P$14),"GM"," ")</f>
        <v xml:space="preserve"> </v>
      </c>
      <c r="P166" s="160">
        <v>0</v>
      </c>
      <c r="Q166" s="181" t="s">
        <v>161</v>
      </c>
      <c r="R166" s="181">
        <v>14</v>
      </c>
      <c r="S166" s="238" t="s">
        <v>696</v>
      </c>
    </row>
    <row r="167" spans="1:19" ht="16.5" thickBot="1">
      <c r="A167" s="55">
        <v>164</v>
      </c>
      <c r="B167" s="182">
        <v>144</v>
      </c>
      <c r="C167" s="197" t="s">
        <v>255</v>
      </c>
      <c r="D167" s="184">
        <v>74</v>
      </c>
      <c r="E167" s="184">
        <v>0</v>
      </c>
      <c r="F167" s="184">
        <v>8</v>
      </c>
      <c r="G167" s="184">
        <v>10</v>
      </c>
      <c r="H167" s="184">
        <v>0</v>
      </c>
      <c r="I167" s="184">
        <v>0</v>
      </c>
      <c r="J167" s="184">
        <v>0</v>
      </c>
      <c r="K167" s="184">
        <v>0</v>
      </c>
      <c r="L167" s="184">
        <v>95</v>
      </c>
      <c r="M167" s="184">
        <v>11</v>
      </c>
      <c r="N167" s="184">
        <v>198</v>
      </c>
      <c r="O167" t="str">
        <f>IF(AND(H167&gt;=Data!$P$11,G167&gt;=Data!$P$7,M167&gt;=Data!$P$14),"GM"," ")</f>
        <v xml:space="preserve"> </v>
      </c>
      <c r="P167" s="160">
        <v>0</v>
      </c>
      <c r="Q167" s="184" t="s">
        <v>161</v>
      </c>
      <c r="R167" s="184">
        <v>13</v>
      </c>
      <c r="S167" s="237" t="s">
        <v>696</v>
      </c>
    </row>
    <row r="168" spans="1:19" ht="16.5" thickBot="1">
      <c r="A168" s="55">
        <v>165</v>
      </c>
      <c r="B168" s="179">
        <v>145</v>
      </c>
      <c r="C168" s="198" t="s">
        <v>369</v>
      </c>
      <c r="D168" s="181">
        <v>11</v>
      </c>
      <c r="E168" s="181">
        <v>6</v>
      </c>
      <c r="F168" s="181">
        <v>8</v>
      </c>
      <c r="G168" s="181">
        <v>0</v>
      </c>
      <c r="H168" s="181">
        <v>0</v>
      </c>
      <c r="I168" s="181">
        <v>29</v>
      </c>
      <c r="J168" s="181">
        <v>0</v>
      </c>
      <c r="K168" s="181">
        <v>0</v>
      </c>
      <c r="L168" s="181">
        <v>134</v>
      </c>
      <c r="M168" s="181">
        <v>9</v>
      </c>
      <c r="N168" s="181">
        <v>197</v>
      </c>
      <c r="O168" t="str">
        <f>IF(AND(H168&gt;=Data!$P$11,G168&gt;=Data!$P$7,M168&gt;=Data!$P$14),"GM"," ")</f>
        <v xml:space="preserve"> </v>
      </c>
      <c r="P168" s="160">
        <v>0</v>
      </c>
      <c r="Q168" s="181" t="s">
        <v>161</v>
      </c>
      <c r="R168" s="181">
        <v>13</v>
      </c>
      <c r="S168" s="238" t="s">
        <v>696</v>
      </c>
    </row>
    <row r="169" spans="1:19" ht="16.5" thickBot="1">
      <c r="A169" s="55">
        <v>166</v>
      </c>
      <c r="B169" s="182">
        <v>146</v>
      </c>
      <c r="C169" s="197" t="s">
        <v>171</v>
      </c>
      <c r="D169" s="184">
        <v>53</v>
      </c>
      <c r="E169" s="184">
        <v>30</v>
      </c>
      <c r="F169" s="184">
        <v>0</v>
      </c>
      <c r="G169" s="184">
        <v>0</v>
      </c>
      <c r="H169" s="184">
        <v>0</v>
      </c>
      <c r="I169" s="184">
        <v>37</v>
      </c>
      <c r="J169" s="184">
        <v>0</v>
      </c>
      <c r="K169" s="184">
        <v>0</v>
      </c>
      <c r="L169" s="184">
        <v>67</v>
      </c>
      <c r="M169" s="184">
        <v>9</v>
      </c>
      <c r="N169" s="184">
        <v>196</v>
      </c>
      <c r="O169" t="str">
        <f>IF(AND(H169&gt;=Data!$P$11,G169&gt;=Data!$P$7,M169&gt;=Data!$P$14),"GM"," ")</f>
        <v xml:space="preserve"> </v>
      </c>
      <c r="P169" s="160">
        <v>0</v>
      </c>
      <c r="Q169" s="184" t="s">
        <v>161</v>
      </c>
      <c r="R169" s="184">
        <v>10</v>
      </c>
      <c r="S169" s="237" t="s">
        <v>697</v>
      </c>
    </row>
    <row r="170" spans="1:19" ht="16.5" thickBot="1">
      <c r="A170" s="55">
        <v>167</v>
      </c>
      <c r="B170" s="179">
        <v>147</v>
      </c>
      <c r="C170" s="198" t="s">
        <v>502</v>
      </c>
      <c r="D170" s="181">
        <v>63</v>
      </c>
      <c r="E170" s="181">
        <v>0</v>
      </c>
      <c r="F170" s="181">
        <v>0</v>
      </c>
      <c r="G170" s="181">
        <v>0</v>
      </c>
      <c r="H170" s="181">
        <v>0</v>
      </c>
      <c r="I170" s="181">
        <v>0</v>
      </c>
      <c r="J170" s="181">
        <v>0</v>
      </c>
      <c r="K170" s="181">
        <v>0</v>
      </c>
      <c r="L170" s="181">
        <v>95</v>
      </c>
      <c r="M170" s="181">
        <v>36</v>
      </c>
      <c r="N170" s="181">
        <v>194</v>
      </c>
      <c r="O170" t="str">
        <f>IF(AND(H170&gt;=Data!$P$11,G170&gt;=Data!$P$7,M170&gt;=Data!$P$14),"GM"," ")</f>
        <v xml:space="preserve"> </v>
      </c>
      <c r="P170" s="160">
        <v>0</v>
      </c>
      <c r="Q170" s="181" t="s">
        <v>161</v>
      </c>
      <c r="R170" s="181">
        <v>14</v>
      </c>
      <c r="S170" s="238" t="s">
        <v>696</v>
      </c>
    </row>
    <row r="171" spans="1:19" ht="16.5" thickBot="1">
      <c r="A171" s="55">
        <v>168</v>
      </c>
      <c r="B171" s="182">
        <v>147</v>
      </c>
      <c r="C171" s="197" t="s">
        <v>422</v>
      </c>
      <c r="D171" s="184">
        <v>74</v>
      </c>
      <c r="E171" s="184">
        <v>0</v>
      </c>
      <c r="F171" s="184">
        <v>0</v>
      </c>
      <c r="G171" s="184">
        <v>0</v>
      </c>
      <c r="H171" s="184">
        <v>0</v>
      </c>
      <c r="I171" s="184">
        <v>0</v>
      </c>
      <c r="J171" s="184">
        <v>0</v>
      </c>
      <c r="K171" s="184">
        <v>0</v>
      </c>
      <c r="L171" s="184">
        <v>82</v>
      </c>
      <c r="M171" s="184">
        <v>38</v>
      </c>
      <c r="N171" s="184">
        <v>194</v>
      </c>
      <c r="O171" t="str">
        <f>IF(AND(H171&gt;=Data!$P$11,G171&gt;=Data!$P$7,M171&gt;=Data!$P$14),"GM"," ")</f>
        <v xml:space="preserve"> </v>
      </c>
      <c r="P171" s="160">
        <v>0</v>
      </c>
      <c r="Q171" s="184" t="s">
        <v>161</v>
      </c>
      <c r="R171" s="184">
        <v>15</v>
      </c>
      <c r="S171" s="237" t="s">
        <v>696</v>
      </c>
    </row>
    <row r="172" spans="1:19" ht="16.5" thickBot="1">
      <c r="A172" s="55">
        <v>169</v>
      </c>
      <c r="B172" s="179">
        <v>148</v>
      </c>
      <c r="C172" s="198" t="s">
        <v>332</v>
      </c>
      <c r="D172" s="181">
        <v>21</v>
      </c>
      <c r="E172" s="181">
        <v>30</v>
      </c>
      <c r="F172" s="181">
        <v>0</v>
      </c>
      <c r="G172" s="181">
        <v>6</v>
      </c>
      <c r="H172" s="181">
        <v>0</v>
      </c>
      <c r="I172" s="181">
        <v>33</v>
      </c>
      <c r="J172" s="181">
        <v>0</v>
      </c>
      <c r="K172" s="181">
        <v>0</v>
      </c>
      <c r="L172" s="181">
        <v>95</v>
      </c>
      <c r="M172" s="181">
        <v>9</v>
      </c>
      <c r="N172" s="181">
        <v>194</v>
      </c>
      <c r="O172" t="str">
        <f>IF(AND(H172&gt;=Data!$P$11,G172&gt;=Data!$P$7,M172&gt;=Data!$P$14),"GM"," ")</f>
        <v xml:space="preserve"> </v>
      </c>
      <c r="P172" s="160">
        <v>0</v>
      </c>
      <c r="Q172" s="181" t="s">
        <v>161</v>
      </c>
      <c r="R172" s="181">
        <v>14</v>
      </c>
      <c r="S172" s="238" t="s">
        <v>696</v>
      </c>
    </row>
    <row r="173" spans="1:19" ht="16.5" thickBot="1">
      <c r="A173" s="55">
        <v>170</v>
      </c>
      <c r="B173" s="182">
        <v>148</v>
      </c>
      <c r="C173" s="197" t="s">
        <v>278</v>
      </c>
      <c r="D173" s="184">
        <v>53</v>
      </c>
      <c r="E173" s="184">
        <v>30</v>
      </c>
      <c r="F173" s="184">
        <v>0</v>
      </c>
      <c r="G173" s="184">
        <v>0</v>
      </c>
      <c r="H173" s="184">
        <v>0</v>
      </c>
      <c r="I173" s="184">
        <v>0</v>
      </c>
      <c r="J173" s="184">
        <v>40</v>
      </c>
      <c r="K173" s="184">
        <v>10</v>
      </c>
      <c r="L173" s="184">
        <v>47</v>
      </c>
      <c r="M173" s="184">
        <v>13</v>
      </c>
      <c r="N173" s="184">
        <v>193</v>
      </c>
      <c r="O173" t="str">
        <f>IF(AND(H173&gt;=Data!$P$11,G173&gt;=Data!$P$7,M173&gt;=Data!$P$14),"GM"," ")</f>
        <v xml:space="preserve"> </v>
      </c>
      <c r="P173" s="160">
        <v>0</v>
      </c>
      <c r="Q173" s="184" t="s">
        <v>161</v>
      </c>
      <c r="R173" s="184">
        <v>15</v>
      </c>
      <c r="S173" s="237" t="s">
        <v>696</v>
      </c>
    </row>
    <row r="174" spans="1:19" ht="16.5" thickBot="1">
      <c r="A174" s="55">
        <v>171</v>
      </c>
      <c r="B174" s="179">
        <v>148</v>
      </c>
      <c r="C174" s="198" t="s">
        <v>473</v>
      </c>
      <c r="D174" s="181">
        <v>11</v>
      </c>
      <c r="E174" s="181">
        <v>0</v>
      </c>
      <c r="F174" s="181">
        <v>0</v>
      </c>
      <c r="G174" s="181">
        <v>0</v>
      </c>
      <c r="H174" s="181">
        <v>25</v>
      </c>
      <c r="I174" s="181">
        <v>110</v>
      </c>
      <c r="J174" s="181">
        <v>0</v>
      </c>
      <c r="K174" s="181">
        <v>37</v>
      </c>
      <c r="L174" s="181">
        <v>0</v>
      </c>
      <c r="M174" s="181">
        <v>11</v>
      </c>
      <c r="N174" s="181">
        <v>194</v>
      </c>
      <c r="O174" t="str">
        <f>IF(AND(H174&gt;=Data!$P$11,G174&gt;=Data!$P$7,M174&gt;=Data!$P$14),"GM"," ")</f>
        <v xml:space="preserve"> </v>
      </c>
      <c r="P174" s="160">
        <v>0</v>
      </c>
      <c r="Q174" s="181" t="s">
        <v>161</v>
      </c>
      <c r="R174" s="181">
        <v>15</v>
      </c>
      <c r="S174" s="238" t="s">
        <v>696</v>
      </c>
    </row>
    <row r="175" spans="1:19" ht="16.5" thickBot="1">
      <c r="A175" s="55">
        <v>172</v>
      </c>
      <c r="B175" s="182">
        <v>149</v>
      </c>
      <c r="C175" s="197" t="s">
        <v>463</v>
      </c>
      <c r="D175" s="184">
        <v>42</v>
      </c>
      <c r="E175" s="184">
        <v>15</v>
      </c>
      <c r="F175" s="184">
        <v>0</v>
      </c>
      <c r="G175" s="184">
        <v>38</v>
      </c>
      <c r="H175" s="184">
        <v>0</v>
      </c>
      <c r="I175" s="184">
        <v>0</v>
      </c>
      <c r="J175" s="184">
        <v>0</v>
      </c>
      <c r="K175" s="184">
        <v>6</v>
      </c>
      <c r="L175" s="184">
        <v>82</v>
      </c>
      <c r="M175" s="184">
        <v>9</v>
      </c>
      <c r="N175" s="184">
        <v>192</v>
      </c>
      <c r="O175" t="str">
        <f>IF(AND(H175&gt;=Data!$P$11,G175&gt;=Data!$P$7,M175&gt;=Data!$P$14),"GM"," ")</f>
        <v xml:space="preserve"> </v>
      </c>
      <c r="P175" s="160">
        <v>0</v>
      </c>
      <c r="Q175" s="184" t="s">
        <v>161</v>
      </c>
      <c r="R175" s="184">
        <v>15</v>
      </c>
      <c r="S175" s="237" t="s">
        <v>696</v>
      </c>
    </row>
    <row r="176" spans="1:19" ht="16.5" thickBot="1">
      <c r="A176" s="55">
        <v>173</v>
      </c>
      <c r="B176" s="179">
        <v>150</v>
      </c>
      <c r="C176" s="198" t="s">
        <v>411</v>
      </c>
      <c r="D176" s="181">
        <v>0</v>
      </c>
      <c r="E176" s="181">
        <v>66</v>
      </c>
      <c r="F176" s="181">
        <v>0</v>
      </c>
      <c r="G176" s="181">
        <v>0</v>
      </c>
      <c r="H176" s="181">
        <v>0</v>
      </c>
      <c r="I176" s="181">
        <v>0</v>
      </c>
      <c r="J176" s="181">
        <v>56</v>
      </c>
      <c r="K176" s="181">
        <v>0</v>
      </c>
      <c r="L176" s="181">
        <v>67</v>
      </c>
      <c r="M176" s="181">
        <v>2</v>
      </c>
      <c r="N176" s="181">
        <v>191</v>
      </c>
      <c r="O176" t="str">
        <f>IF(AND(H176&gt;=Data!$P$11,G176&gt;=Data!$P$7,M176&gt;=Data!$P$14),"GM"," ")</f>
        <v xml:space="preserve"> </v>
      </c>
      <c r="P176" s="160">
        <v>0</v>
      </c>
      <c r="Q176" s="181" t="s">
        <v>161</v>
      </c>
      <c r="R176" s="181">
        <v>58</v>
      </c>
      <c r="S176" s="238" t="s">
        <v>695</v>
      </c>
    </row>
    <row r="177" spans="1:19" ht="16.5" thickBot="1">
      <c r="A177" s="55">
        <v>174</v>
      </c>
      <c r="B177" s="182">
        <v>150</v>
      </c>
      <c r="C177" s="197" t="s">
        <v>217</v>
      </c>
      <c r="D177" s="184">
        <v>32</v>
      </c>
      <c r="E177" s="184">
        <v>30</v>
      </c>
      <c r="F177" s="184">
        <v>0</v>
      </c>
      <c r="G177" s="184">
        <v>0</v>
      </c>
      <c r="H177" s="184">
        <v>0</v>
      </c>
      <c r="I177" s="184">
        <v>0</v>
      </c>
      <c r="J177" s="184">
        <v>0</v>
      </c>
      <c r="K177" s="184">
        <v>26</v>
      </c>
      <c r="L177" s="184">
        <v>95</v>
      </c>
      <c r="M177" s="184">
        <v>9</v>
      </c>
      <c r="N177" s="184">
        <v>192</v>
      </c>
      <c r="O177" t="str">
        <f>IF(AND(H177&gt;=Data!$P$11,G177&gt;=Data!$P$7,M177&gt;=Data!$P$14),"GM"," ")</f>
        <v xml:space="preserve"> </v>
      </c>
      <c r="P177" s="160">
        <v>0</v>
      </c>
      <c r="Q177" s="184" t="s">
        <v>161</v>
      </c>
      <c r="R177" s="184">
        <v>12</v>
      </c>
      <c r="S177" s="237" t="s">
        <v>697</v>
      </c>
    </row>
    <row r="178" spans="1:19" ht="16.5" thickBot="1">
      <c r="A178" s="55">
        <v>175</v>
      </c>
      <c r="B178" s="179">
        <v>151</v>
      </c>
      <c r="C178" s="198" t="s">
        <v>179</v>
      </c>
      <c r="D178" s="181">
        <v>53</v>
      </c>
      <c r="E178" s="181">
        <v>0</v>
      </c>
      <c r="F178" s="181">
        <v>56</v>
      </c>
      <c r="G178" s="181">
        <v>21</v>
      </c>
      <c r="H178" s="181">
        <v>29</v>
      </c>
      <c r="I178" s="181">
        <v>0</v>
      </c>
      <c r="J178" s="181">
        <v>0</v>
      </c>
      <c r="K178" s="181">
        <v>23</v>
      </c>
      <c r="L178" s="181">
        <v>0</v>
      </c>
      <c r="M178" s="181">
        <v>6</v>
      </c>
      <c r="N178" s="181">
        <v>188</v>
      </c>
      <c r="O178" t="str">
        <f>IF(AND(H178&gt;=Data!$P$11,G178&gt;=Data!$P$7,M178&gt;=Data!$P$14),"GM"," ")</f>
        <v xml:space="preserve"> </v>
      </c>
      <c r="P178" s="160">
        <v>0</v>
      </c>
      <c r="Q178" s="181" t="s">
        <v>161</v>
      </c>
      <c r="R178" s="181">
        <v>15</v>
      </c>
      <c r="S178" s="238" t="s">
        <v>696</v>
      </c>
    </row>
    <row r="179" spans="1:19" ht="16.5" thickBot="1">
      <c r="A179" s="55">
        <v>176</v>
      </c>
      <c r="B179" s="182">
        <v>152</v>
      </c>
      <c r="C179" s="197" t="s">
        <v>249</v>
      </c>
      <c r="D179" s="184">
        <v>21</v>
      </c>
      <c r="E179" s="184">
        <v>30</v>
      </c>
      <c r="F179" s="184">
        <v>0</v>
      </c>
      <c r="G179" s="184">
        <v>0</v>
      </c>
      <c r="H179" s="184">
        <v>0</v>
      </c>
      <c r="I179" s="184">
        <v>0</v>
      </c>
      <c r="J179" s="184">
        <v>0</v>
      </c>
      <c r="K179" s="184">
        <v>0</v>
      </c>
      <c r="L179" s="184">
        <v>125</v>
      </c>
      <c r="M179" s="184">
        <v>11</v>
      </c>
      <c r="N179" s="184">
        <v>187</v>
      </c>
      <c r="O179" t="str">
        <f>IF(AND(H179&gt;=Data!$P$11,G179&gt;=Data!$P$7,M179&gt;=Data!$P$14),"GM"," ")</f>
        <v xml:space="preserve"> </v>
      </c>
      <c r="P179" s="160">
        <v>0</v>
      </c>
      <c r="Q179" s="184" t="s">
        <v>161</v>
      </c>
      <c r="R179" s="184">
        <v>14</v>
      </c>
      <c r="S179" s="237" t="s">
        <v>696</v>
      </c>
    </row>
    <row r="180" spans="1:19" ht="16.5" thickBot="1">
      <c r="A180" s="55">
        <v>177</v>
      </c>
      <c r="B180" s="179">
        <v>152</v>
      </c>
      <c r="C180" s="198" t="s">
        <v>429</v>
      </c>
      <c r="D180" s="181">
        <v>116</v>
      </c>
      <c r="E180" s="181">
        <v>0</v>
      </c>
      <c r="F180" s="181">
        <v>0</v>
      </c>
      <c r="G180" s="181">
        <v>0</v>
      </c>
      <c r="H180" s="181">
        <v>0</v>
      </c>
      <c r="I180" s="181">
        <v>0</v>
      </c>
      <c r="J180" s="181">
        <v>0</v>
      </c>
      <c r="K180" s="181">
        <v>0</v>
      </c>
      <c r="L180" s="181">
        <v>47</v>
      </c>
      <c r="M180" s="181">
        <v>23</v>
      </c>
      <c r="N180" s="181">
        <v>186</v>
      </c>
      <c r="O180" t="str">
        <f>IF(AND(H180&gt;=Data!$P$11,G180&gt;=Data!$P$7,M180&gt;=Data!$P$14),"GM"," ")</f>
        <v xml:space="preserve"> </v>
      </c>
      <c r="P180" s="160">
        <v>0</v>
      </c>
      <c r="Q180" s="181" t="s">
        <v>161</v>
      </c>
      <c r="R180" s="181">
        <v>12</v>
      </c>
      <c r="S180" s="238" t="s">
        <v>697</v>
      </c>
    </row>
    <row r="181" spans="1:19" ht="16.5" thickBot="1">
      <c r="A181" s="55">
        <v>178</v>
      </c>
      <c r="B181" s="182">
        <v>153</v>
      </c>
      <c r="C181" s="197" t="s">
        <v>259</v>
      </c>
      <c r="D181" s="184">
        <v>0</v>
      </c>
      <c r="E181" s="184">
        <v>30</v>
      </c>
      <c r="F181" s="184">
        <v>0</v>
      </c>
      <c r="G181" s="184">
        <v>0</v>
      </c>
      <c r="H181" s="184">
        <v>0</v>
      </c>
      <c r="I181" s="184">
        <v>73</v>
      </c>
      <c r="J181" s="184">
        <v>0</v>
      </c>
      <c r="K181" s="184">
        <v>0</v>
      </c>
      <c r="L181" s="184">
        <v>82</v>
      </c>
      <c r="M181" s="184">
        <v>0</v>
      </c>
      <c r="N181" s="184">
        <v>185</v>
      </c>
      <c r="O181" t="str">
        <f>IF(AND(H181&gt;=Data!$P$11,G181&gt;=Data!$P$7,M181&gt;=Data!$P$14),"GM"," ")</f>
        <v xml:space="preserve"> </v>
      </c>
      <c r="P181" s="160">
        <v>0</v>
      </c>
      <c r="Q181" s="184" t="s">
        <v>161</v>
      </c>
      <c r="R181" s="184">
        <v>13</v>
      </c>
      <c r="S181" s="237" t="s">
        <v>696</v>
      </c>
    </row>
    <row r="182" spans="1:19" ht="16.5" thickBot="1">
      <c r="A182" s="55">
        <v>179</v>
      </c>
      <c r="B182" s="179">
        <v>154</v>
      </c>
      <c r="C182" s="198" t="s">
        <v>430</v>
      </c>
      <c r="D182" s="181">
        <v>42</v>
      </c>
      <c r="E182" s="181">
        <v>0</v>
      </c>
      <c r="F182" s="181">
        <v>0</v>
      </c>
      <c r="G182" s="181">
        <v>0</v>
      </c>
      <c r="H182" s="181">
        <v>0</v>
      </c>
      <c r="I182" s="181">
        <v>7</v>
      </c>
      <c r="J182" s="181">
        <v>48</v>
      </c>
      <c r="K182" s="181">
        <v>0</v>
      </c>
      <c r="L182" s="181">
        <v>67</v>
      </c>
      <c r="M182" s="181">
        <v>17</v>
      </c>
      <c r="N182" s="181">
        <v>181</v>
      </c>
      <c r="O182" t="str">
        <f>IF(AND(H182&gt;=Data!$P$11,G182&gt;=Data!$P$7,M182&gt;=Data!$P$14),"GM"," ")</f>
        <v xml:space="preserve"> </v>
      </c>
      <c r="P182" s="160">
        <v>0</v>
      </c>
      <c r="Q182" s="181" t="s">
        <v>161</v>
      </c>
      <c r="R182" s="181">
        <v>12</v>
      </c>
      <c r="S182" s="238" t="s">
        <v>697</v>
      </c>
    </row>
    <row r="183" spans="1:19" ht="16.5" thickBot="1">
      <c r="A183" s="55">
        <v>180</v>
      </c>
      <c r="B183" s="182">
        <v>155</v>
      </c>
      <c r="C183" s="197" t="s">
        <v>408</v>
      </c>
      <c r="D183" s="184">
        <v>42</v>
      </c>
      <c r="E183" s="184">
        <v>0</v>
      </c>
      <c r="F183" s="184">
        <v>16</v>
      </c>
      <c r="G183" s="184">
        <v>6</v>
      </c>
      <c r="H183" s="184">
        <v>0</v>
      </c>
      <c r="I183" s="184">
        <v>0</v>
      </c>
      <c r="J183" s="184">
        <v>8</v>
      </c>
      <c r="K183" s="184">
        <v>0</v>
      </c>
      <c r="L183" s="184">
        <v>82</v>
      </c>
      <c r="M183" s="184">
        <v>26</v>
      </c>
      <c r="N183" s="184">
        <v>180</v>
      </c>
      <c r="O183" t="str">
        <f>IF(AND(H183&gt;=Data!$P$11,G183&gt;=Data!$P$7,M183&gt;=Data!$P$14),"GM"," ")</f>
        <v xml:space="preserve"> </v>
      </c>
      <c r="P183" s="160">
        <v>0</v>
      </c>
      <c r="Q183" s="184" t="s">
        <v>161</v>
      </c>
      <c r="R183" s="184">
        <v>11</v>
      </c>
      <c r="S183" s="237" t="s">
        <v>697</v>
      </c>
    </row>
    <row r="184" spans="1:19" ht="16.5" thickBot="1">
      <c r="A184" s="55">
        <v>181</v>
      </c>
      <c r="B184" s="179">
        <v>155</v>
      </c>
      <c r="C184" s="198" t="s">
        <v>198</v>
      </c>
      <c r="D184" s="181">
        <v>21</v>
      </c>
      <c r="E184" s="181">
        <v>0</v>
      </c>
      <c r="F184" s="181">
        <v>0</v>
      </c>
      <c r="G184" s="181">
        <v>32</v>
      </c>
      <c r="H184" s="181">
        <v>0</v>
      </c>
      <c r="I184" s="181">
        <v>0</v>
      </c>
      <c r="J184" s="181">
        <v>8</v>
      </c>
      <c r="K184" s="181">
        <v>0</v>
      </c>
      <c r="L184" s="181">
        <v>116</v>
      </c>
      <c r="M184" s="181">
        <v>2</v>
      </c>
      <c r="N184" s="181">
        <v>179</v>
      </c>
      <c r="O184" t="str">
        <f>IF(AND(H184&gt;=Data!$P$11,G184&gt;=Data!$P$7,M184&gt;=Data!$P$14),"GM"," ")</f>
        <v xml:space="preserve"> </v>
      </c>
      <c r="P184" s="160">
        <v>0</v>
      </c>
      <c r="Q184" s="181" t="s">
        <v>161</v>
      </c>
      <c r="R184" s="181">
        <v>11</v>
      </c>
      <c r="S184" s="238" t="s">
        <v>697</v>
      </c>
    </row>
    <row r="185" spans="1:19" ht="16.5" thickBot="1">
      <c r="A185" s="55">
        <v>182</v>
      </c>
      <c r="B185" s="182">
        <v>156</v>
      </c>
      <c r="C185" s="197" t="s">
        <v>420</v>
      </c>
      <c r="D185" s="184">
        <v>0</v>
      </c>
      <c r="E185" s="184">
        <v>54</v>
      </c>
      <c r="F185" s="184">
        <v>0</v>
      </c>
      <c r="G185" s="184">
        <v>0</v>
      </c>
      <c r="H185" s="184">
        <v>0</v>
      </c>
      <c r="I185" s="184">
        <v>0</v>
      </c>
      <c r="J185" s="184">
        <v>8</v>
      </c>
      <c r="K185" s="184">
        <v>0</v>
      </c>
      <c r="L185" s="184">
        <v>106</v>
      </c>
      <c r="M185" s="184">
        <v>11</v>
      </c>
      <c r="N185" s="184">
        <v>179</v>
      </c>
      <c r="O185" t="str">
        <f>IF(AND(H185&gt;=Data!$P$11,G185&gt;=Data!$P$7,M185&gt;=Data!$P$14),"GM"," ")</f>
        <v xml:space="preserve"> </v>
      </c>
      <c r="P185" s="160">
        <v>0</v>
      </c>
      <c r="Q185" s="184" t="s">
        <v>161</v>
      </c>
      <c r="R185" s="184">
        <v>15</v>
      </c>
      <c r="S185" s="237" t="s">
        <v>696</v>
      </c>
    </row>
    <row r="186" spans="1:19" ht="16.5" thickBot="1">
      <c r="A186" s="55">
        <v>183</v>
      </c>
      <c r="B186" s="179">
        <v>157</v>
      </c>
      <c r="C186" s="198" t="s">
        <v>183</v>
      </c>
      <c r="D186" s="181">
        <v>21</v>
      </c>
      <c r="E186" s="181">
        <v>0</v>
      </c>
      <c r="F186" s="181">
        <v>40</v>
      </c>
      <c r="G186" s="181">
        <v>38</v>
      </c>
      <c r="H186" s="181">
        <v>0</v>
      </c>
      <c r="I186" s="181">
        <v>0</v>
      </c>
      <c r="J186" s="181">
        <v>0</v>
      </c>
      <c r="K186" s="181">
        <v>0</v>
      </c>
      <c r="L186" s="181">
        <v>67</v>
      </c>
      <c r="M186" s="181">
        <v>11</v>
      </c>
      <c r="N186" s="181">
        <v>177</v>
      </c>
      <c r="O186" t="str">
        <f>IF(AND(H186&gt;=Data!$P$11,G186&gt;=Data!$P$7,M186&gt;=Data!$P$14),"GM"," ")</f>
        <v xml:space="preserve"> </v>
      </c>
      <c r="P186" s="160">
        <v>0</v>
      </c>
      <c r="Q186" s="181" t="s">
        <v>161</v>
      </c>
      <c r="R186" s="181">
        <v>11</v>
      </c>
      <c r="S186" s="238" t="s">
        <v>697</v>
      </c>
    </row>
    <row r="187" spans="1:19" ht="16.5" thickBot="1">
      <c r="A187" s="55">
        <v>184</v>
      </c>
      <c r="B187" s="182">
        <v>158</v>
      </c>
      <c r="C187" s="197" t="s">
        <v>459</v>
      </c>
      <c r="D187" s="184">
        <v>11</v>
      </c>
      <c r="E187" s="184">
        <v>30</v>
      </c>
      <c r="F187" s="184">
        <v>16</v>
      </c>
      <c r="G187" s="184">
        <v>0</v>
      </c>
      <c r="H187" s="184">
        <v>0</v>
      </c>
      <c r="I187" s="184">
        <v>0</v>
      </c>
      <c r="J187" s="184">
        <v>0</v>
      </c>
      <c r="K187" s="184">
        <v>0</v>
      </c>
      <c r="L187" s="184">
        <v>95</v>
      </c>
      <c r="M187" s="184">
        <v>17</v>
      </c>
      <c r="N187" s="184">
        <v>169</v>
      </c>
      <c r="O187" t="str">
        <f>IF(AND(H187&gt;=Data!$P$11,G187&gt;=Data!$P$7,M187&gt;=Data!$P$14),"GM"," ")</f>
        <v xml:space="preserve"> </v>
      </c>
      <c r="P187" s="160">
        <v>0</v>
      </c>
      <c r="Q187" s="184" t="s">
        <v>161</v>
      </c>
      <c r="R187" s="184">
        <v>15</v>
      </c>
      <c r="S187" s="237" t="s">
        <v>696</v>
      </c>
    </row>
    <row r="188" spans="1:19" ht="16.5" thickBot="1">
      <c r="A188" s="55">
        <v>185</v>
      </c>
      <c r="B188" s="179">
        <v>159</v>
      </c>
      <c r="C188" s="198" t="s">
        <v>435</v>
      </c>
      <c r="D188" s="181">
        <v>11</v>
      </c>
      <c r="E188" s="181">
        <v>30</v>
      </c>
      <c r="F188" s="181">
        <v>0</v>
      </c>
      <c r="G188" s="181">
        <v>0</v>
      </c>
      <c r="H188" s="181">
        <v>0</v>
      </c>
      <c r="I188" s="181">
        <v>0</v>
      </c>
      <c r="J188" s="181">
        <v>8</v>
      </c>
      <c r="K188" s="181">
        <v>0</v>
      </c>
      <c r="L188" s="181">
        <v>106</v>
      </c>
      <c r="M188" s="181">
        <v>13</v>
      </c>
      <c r="N188" s="181">
        <v>168</v>
      </c>
      <c r="O188" t="str">
        <f>IF(AND(H188&gt;=Data!$P$11,G188&gt;=Data!$P$7,M188&gt;=Data!$P$14),"GM"," ")</f>
        <v xml:space="preserve"> </v>
      </c>
      <c r="P188" s="160">
        <v>0</v>
      </c>
      <c r="Q188" s="181" t="s">
        <v>161</v>
      </c>
      <c r="R188" s="181">
        <v>12</v>
      </c>
      <c r="S188" s="238" t="s">
        <v>697</v>
      </c>
    </row>
    <row r="189" spans="1:19" ht="16.5" thickBot="1">
      <c r="A189" s="55">
        <v>186</v>
      </c>
      <c r="B189" s="182">
        <v>159</v>
      </c>
      <c r="C189" s="197" t="s">
        <v>503</v>
      </c>
      <c r="D189" s="184">
        <v>53</v>
      </c>
      <c r="E189" s="184">
        <v>0</v>
      </c>
      <c r="F189" s="184">
        <v>0</v>
      </c>
      <c r="G189" s="184">
        <v>0</v>
      </c>
      <c r="H189" s="184">
        <v>0</v>
      </c>
      <c r="I189" s="184">
        <v>0</v>
      </c>
      <c r="J189" s="184">
        <v>0</v>
      </c>
      <c r="K189" s="184">
        <v>0</v>
      </c>
      <c r="L189" s="184">
        <v>106</v>
      </c>
      <c r="M189" s="184">
        <v>9</v>
      </c>
      <c r="N189" s="184">
        <v>168</v>
      </c>
      <c r="O189" t="str">
        <f>IF(AND(H189&gt;=Data!$P$11,G189&gt;=Data!$P$7,M189&gt;=Data!$P$14),"GM"," ")</f>
        <v xml:space="preserve"> </v>
      </c>
      <c r="P189" s="160">
        <v>0</v>
      </c>
      <c r="Q189" s="184" t="s">
        <v>161</v>
      </c>
      <c r="R189" s="184">
        <v>14</v>
      </c>
      <c r="S189" s="237" t="s">
        <v>696</v>
      </c>
    </row>
    <row r="190" spans="1:19" ht="16.5" thickBot="1">
      <c r="A190" s="55">
        <v>187</v>
      </c>
      <c r="B190" s="179">
        <v>160</v>
      </c>
      <c r="C190" s="198" t="s">
        <v>246</v>
      </c>
      <c r="D190" s="181">
        <v>53</v>
      </c>
      <c r="E190" s="181">
        <v>45</v>
      </c>
      <c r="F190" s="181">
        <v>0</v>
      </c>
      <c r="G190" s="181">
        <v>41</v>
      </c>
      <c r="H190" s="181">
        <v>0</v>
      </c>
      <c r="I190" s="181">
        <v>0</v>
      </c>
      <c r="J190" s="181">
        <v>0</v>
      </c>
      <c r="K190" s="181">
        <v>0</v>
      </c>
      <c r="L190" s="181">
        <v>0</v>
      </c>
      <c r="M190" s="181">
        <v>26</v>
      </c>
      <c r="N190" s="181">
        <v>165</v>
      </c>
      <c r="O190" t="str">
        <f>IF(AND(H190&gt;=Data!$P$11,G190&gt;=Data!$P$7,M190&gt;=Data!$P$14),"GM"," ")</f>
        <v xml:space="preserve"> </v>
      </c>
      <c r="P190" s="160">
        <v>0</v>
      </c>
      <c r="Q190" s="181" t="s">
        <v>161</v>
      </c>
      <c r="R190" s="181">
        <v>12</v>
      </c>
      <c r="S190" s="238" t="s">
        <v>697</v>
      </c>
    </row>
    <row r="191" spans="1:19" ht="16.5" thickBot="1">
      <c r="A191" s="55">
        <v>188</v>
      </c>
      <c r="B191" s="182">
        <v>160</v>
      </c>
      <c r="C191" s="197" t="s">
        <v>203</v>
      </c>
      <c r="D191" s="184">
        <v>53</v>
      </c>
      <c r="E191" s="184">
        <v>60</v>
      </c>
      <c r="F191" s="184">
        <v>0</v>
      </c>
      <c r="G191" s="184">
        <v>0</v>
      </c>
      <c r="H191" s="184">
        <v>0</v>
      </c>
      <c r="I191" s="184">
        <v>0</v>
      </c>
      <c r="J191" s="184">
        <v>0</v>
      </c>
      <c r="K191" s="184">
        <v>0</v>
      </c>
      <c r="L191" s="184">
        <v>47</v>
      </c>
      <c r="M191" s="184">
        <v>4</v>
      </c>
      <c r="N191" s="184">
        <v>164</v>
      </c>
      <c r="O191" t="str">
        <f>IF(AND(H191&gt;=Data!$P$11,G191&gt;=Data!$P$7,M191&gt;=Data!$P$14),"GM"," ")</f>
        <v xml:space="preserve"> </v>
      </c>
      <c r="P191" s="160">
        <v>0</v>
      </c>
      <c r="Q191" s="184" t="s">
        <v>161</v>
      </c>
      <c r="R191" s="184">
        <v>11</v>
      </c>
      <c r="S191" s="237" t="s">
        <v>697</v>
      </c>
    </row>
    <row r="192" spans="1:19" ht="16.5" thickBot="1">
      <c r="A192" s="55">
        <v>189</v>
      </c>
      <c r="B192" s="179">
        <v>161</v>
      </c>
      <c r="C192" s="198" t="s">
        <v>328</v>
      </c>
      <c r="D192" s="181">
        <v>11</v>
      </c>
      <c r="E192" s="181">
        <v>0</v>
      </c>
      <c r="F192" s="181">
        <v>0</v>
      </c>
      <c r="G192" s="181">
        <v>38</v>
      </c>
      <c r="H192" s="181">
        <v>15</v>
      </c>
      <c r="I192" s="181">
        <v>0</v>
      </c>
      <c r="J192" s="181">
        <v>16</v>
      </c>
      <c r="K192" s="181">
        <v>1</v>
      </c>
      <c r="L192" s="181">
        <v>67</v>
      </c>
      <c r="M192" s="181">
        <v>15</v>
      </c>
      <c r="N192" s="181">
        <v>163</v>
      </c>
      <c r="O192" t="str">
        <f>IF(AND(H192&gt;=Data!$P$11,G192&gt;=Data!$P$7,M192&gt;=Data!$P$14),"GM"," ")</f>
        <v xml:space="preserve"> </v>
      </c>
      <c r="P192" s="160">
        <v>0</v>
      </c>
      <c r="Q192" s="181" t="s">
        <v>161</v>
      </c>
      <c r="R192" s="181">
        <v>13</v>
      </c>
      <c r="S192" s="238" t="s">
        <v>696</v>
      </c>
    </row>
    <row r="193" spans="1:19" ht="16.5" thickBot="1">
      <c r="A193" s="55">
        <v>190</v>
      </c>
      <c r="B193" s="182">
        <v>162</v>
      </c>
      <c r="C193" s="197" t="s">
        <v>445</v>
      </c>
      <c r="D193" s="184">
        <v>74</v>
      </c>
      <c r="E193" s="184">
        <v>0</v>
      </c>
      <c r="F193" s="184">
        <v>8</v>
      </c>
      <c r="G193" s="184">
        <v>0</v>
      </c>
      <c r="H193" s="184">
        <v>0</v>
      </c>
      <c r="I193" s="184">
        <v>0</v>
      </c>
      <c r="J193" s="184">
        <v>0</v>
      </c>
      <c r="K193" s="184">
        <v>0</v>
      </c>
      <c r="L193" s="184">
        <v>67</v>
      </c>
      <c r="M193" s="184">
        <v>13</v>
      </c>
      <c r="N193" s="184">
        <v>162</v>
      </c>
      <c r="O193" t="str">
        <f>IF(AND(H193&gt;=Data!$P$11,G193&gt;=Data!$P$7,M193&gt;=Data!$P$14),"GM"," ")</f>
        <v xml:space="preserve"> </v>
      </c>
      <c r="P193" s="160">
        <v>0</v>
      </c>
      <c r="Q193" s="184" t="s">
        <v>161</v>
      </c>
      <c r="R193" s="184">
        <v>13</v>
      </c>
      <c r="S193" s="237" t="s">
        <v>696</v>
      </c>
    </row>
    <row r="194" spans="1:19" ht="16.5" thickBot="1">
      <c r="A194" s="55">
        <v>191</v>
      </c>
      <c r="B194" s="179">
        <v>162</v>
      </c>
      <c r="C194" s="198" t="s">
        <v>276</v>
      </c>
      <c r="D194" s="181">
        <v>11</v>
      </c>
      <c r="E194" s="181">
        <v>15</v>
      </c>
      <c r="F194" s="181">
        <v>0</v>
      </c>
      <c r="G194" s="181">
        <v>0</v>
      </c>
      <c r="H194" s="181">
        <v>0</v>
      </c>
      <c r="I194" s="181">
        <v>0</v>
      </c>
      <c r="J194" s="181">
        <v>0</v>
      </c>
      <c r="K194" s="181">
        <v>0</v>
      </c>
      <c r="L194" s="181">
        <v>125</v>
      </c>
      <c r="M194" s="181">
        <v>11</v>
      </c>
      <c r="N194" s="181">
        <v>162</v>
      </c>
      <c r="O194" t="str">
        <f>IF(AND(H194&gt;=Data!$P$11,G194&gt;=Data!$P$7,M194&gt;=Data!$P$14),"GM"," ")</f>
        <v xml:space="preserve"> </v>
      </c>
      <c r="P194" s="160">
        <v>0</v>
      </c>
      <c r="Q194" s="181" t="s">
        <v>161</v>
      </c>
      <c r="R194" s="181">
        <v>13</v>
      </c>
      <c r="S194" s="238" t="s">
        <v>696</v>
      </c>
    </row>
    <row r="195" spans="1:19" ht="16.5" thickBot="1">
      <c r="A195" s="55">
        <v>192</v>
      </c>
      <c r="B195" s="182">
        <v>163</v>
      </c>
      <c r="C195" s="197" t="s">
        <v>471</v>
      </c>
      <c r="D195" s="184">
        <v>42</v>
      </c>
      <c r="E195" s="184">
        <v>15</v>
      </c>
      <c r="F195" s="184">
        <v>0</v>
      </c>
      <c r="G195" s="184">
        <v>0</v>
      </c>
      <c r="H195" s="184">
        <v>0</v>
      </c>
      <c r="I195" s="184">
        <v>0</v>
      </c>
      <c r="J195" s="184">
        <v>24</v>
      </c>
      <c r="K195" s="184">
        <v>0</v>
      </c>
      <c r="L195" s="184">
        <v>47</v>
      </c>
      <c r="M195" s="184">
        <v>32</v>
      </c>
      <c r="N195" s="184">
        <v>160</v>
      </c>
      <c r="O195" t="str">
        <f>IF(AND(H195&gt;=Data!$P$11,G195&gt;=Data!$P$7,M195&gt;=Data!$P$14),"GM"," ")</f>
        <v xml:space="preserve"> </v>
      </c>
      <c r="P195" s="160">
        <v>0</v>
      </c>
      <c r="Q195" s="184" t="s">
        <v>161</v>
      </c>
      <c r="R195" s="184">
        <v>16</v>
      </c>
      <c r="S195" s="237" t="s">
        <v>696</v>
      </c>
    </row>
    <row r="196" spans="1:19" ht="16.5" thickBot="1">
      <c r="A196" s="55">
        <v>193</v>
      </c>
      <c r="B196" s="179">
        <v>164</v>
      </c>
      <c r="C196" s="198" t="s">
        <v>453</v>
      </c>
      <c r="D196" s="181">
        <v>95</v>
      </c>
      <c r="E196" s="181">
        <v>30</v>
      </c>
      <c r="F196" s="181">
        <v>8</v>
      </c>
      <c r="G196" s="181">
        <v>0</v>
      </c>
      <c r="H196" s="181">
        <v>0</v>
      </c>
      <c r="I196" s="181">
        <v>0</v>
      </c>
      <c r="J196" s="181">
        <v>16</v>
      </c>
      <c r="K196" s="181">
        <v>0</v>
      </c>
      <c r="L196" s="181">
        <v>0</v>
      </c>
      <c r="M196" s="181">
        <v>11</v>
      </c>
      <c r="N196" s="181">
        <v>160</v>
      </c>
      <c r="O196" t="str">
        <f>IF(AND(H196&gt;=Data!$P$11,G196&gt;=Data!$P$7,M196&gt;=Data!$P$14),"GM"," ")</f>
        <v xml:space="preserve"> </v>
      </c>
      <c r="P196" s="160">
        <v>0</v>
      </c>
      <c r="Q196" s="181" t="s">
        <v>161</v>
      </c>
      <c r="R196" s="181">
        <v>16</v>
      </c>
      <c r="S196" s="238" t="s">
        <v>696</v>
      </c>
    </row>
    <row r="197" spans="1:19" ht="16.5" thickBot="1">
      <c r="A197" s="55">
        <v>194</v>
      </c>
      <c r="B197" s="182">
        <v>164</v>
      </c>
      <c r="C197" s="197" t="s">
        <v>244</v>
      </c>
      <c r="D197" s="184">
        <v>11</v>
      </c>
      <c r="E197" s="184">
        <v>0</v>
      </c>
      <c r="F197" s="184">
        <v>0</v>
      </c>
      <c r="G197" s="184">
        <v>0</v>
      </c>
      <c r="H197" s="184">
        <v>0</v>
      </c>
      <c r="I197" s="184">
        <v>0</v>
      </c>
      <c r="J197" s="184">
        <v>0</v>
      </c>
      <c r="K197" s="184">
        <v>0</v>
      </c>
      <c r="L197" s="184">
        <v>82</v>
      </c>
      <c r="M197" s="184">
        <v>66</v>
      </c>
      <c r="N197" s="184">
        <v>159</v>
      </c>
      <c r="O197" t="str">
        <f>IF(AND(H197&gt;=Data!$P$11,G197&gt;=Data!$P$7,M197&gt;=Data!$P$14),"GM"," ")</f>
        <v xml:space="preserve"> </v>
      </c>
      <c r="P197" s="160">
        <v>0</v>
      </c>
      <c r="Q197" s="184" t="s">
        <v>161</v>
      </c>
      <c r="R197" s="184">
        <v>12</v>
      </c>
      <c r="S197" s="237" t="s">
        <v>697</v>
      </c>
    </row>
    <row r="198" spans="1:19" ht="16.5" thickBot="1">
      <c r="A198" s="55">
        <v>195</v>
      </c>
      <c r="B198" s="179">
        <v>165</v>
      </c>
      <c r="C198" s="198" t="s">
        <v>191</v>
      </c>
      <c r="D198" s="181">
        <v>21</v>
      </c>
      <c r="E198" s="181">
        <v>0</v>
      </c>
      <c r="F198" s="181">
        <v>0</v>
      </c>
      <c r="G198" s="181">
        <v>38</v>
      </c>
      <c r="H198" s="181">
        <v>49</v>
      </c>
      <c r="I198" s="181">
        <v>0</v>
      </c>
      <c r="J198" s="181">
        <v>0</v>
      </c>
      <c r="K198" s="181">
        <v>34</v>
      </c>
      <c r="L198" s="181">
        <v>0</v>
      </c>
      <c r="M198" s="181">
        <v>13</v>
      </c>
      <c r="N198" s="181">
        <v>155</v>
      </c>
      <c r="O198" t="str">
        <f>IF(AND(H198&gt;=Data!$P$11,G198&gt;=Data!$P$7,M198&gt;=Data!$P$14),"GM"," ")</f>
        <v xml:space="preserve"> </v>
      </c>
      <c r="P198" s="160">
        <v>0</v>
      </c>
      <c r="Q198" s="181" t="s">
        <v>161</v>
      </c>
      <c r="R198" s="181">
        <v>11</v>
      </c>
      <c r="S198" s="238" t="s">
        <v>697</v>
      </c>
    </row>
    <row r="199" spans="1:19" ht="16.5" thickBot="1">
      <c r="A199" s="55">
        <v>196</v>
      </c>
      <c r="B199" s="182">
        <v>166</v>
      </c>
      <c r="C199" s="197" t="s">
        <v>496</v>
      </c>
      <c r="D199" s="184">
        <v>0</v>
      </c>
      <c r="E199" s="184">
        <v>60</v>
      </c>
      <c r="F199" s="184">
        <v>0</v>
      </c>
      <c r="G199" s="184">
        <v>0</v>
      </c>
      <c r="H199" s="184">
        <v>0</v>
      </c>
      <c r="I199" s="184">
        <v>0</v>
      </c>
      <c r="J199" s="184">
        <v>0</v>
      </c>
      <c r="K199" s="184">
        <v>22</v>
      </c>
      <c r="L199" s="184">
        <v>67</v>
      </c>
      <c r="M199" s="184">
        <v>6</v>
      </c>
      <c r="N199" s="184">
        <v>155</v>
      </c>
      <c r="O199" t="str">
        <f>IF(AND(H199&gt;=Data!$P$11,G199&gt;=Data!$P$7,M199&gt;=Data!$P$14),"GM"," ")</f>
        <v xml:space="preserve"> </v>
      </c>
      <c r="P199" s="160">
        <v>0</v>
      </c>
      <c r="Q199" s="184" t="s">
        <v>161</v>
      </c>
      <c r="R199" s="184">
        <v>12</v>
      </c>
      <c r="S199" s="237" t="s">
        <v>697</v>
      </c>
    </row>
    <row r="200" spans="1:19" ht="16.5" thickBot="1">
      <c r="A200" s="55">
        <v>197</v>
      </c>
      <c r="B200" s="179">
        <v>167</v>
      </c>
      <c r="C200" s="198" t="s">
        <v>176</v>
      </c>
      <c r="D200" s="181">
        <v>0</v>
      </c>
      <c r="E200" s="181">
        <v>0</v>
      </c>
      <c r="F200" s="181">
        <v>0</v>
      </c>
      <c r="G200" s="181">
        <v>0</v>
      </c>
      <c r="H200" s="181">
        <v>0</v>
      </c>
      <c r="I200" s="181">
        <v>0</v>
      </c>
      <c r="J200" s="181">
        <v>0</v>
      </c>
      <c r="K200" s="181">
        <v>0</v>
      </c>
      <c r="L200" s="181">
        <v>150</v>
      </c>
      <c r="M200" s="181">
        <v>4</v>
      </c>
      <c r="N200" s="181">
        <v>154</v>
      </c>
      <c r="O200" t="str">
        <f>IF(AND(H200&gt;=Data!$P$11,G200&gt;=Data!$P$7,M200&gt;=Data!$P$14),"GM"," ")</f>
        <v xml:space="preserve"> </v>
      </c>
      <c r="P200" s="160">
        <v>0</v>
      </c>
      <c r="Q200" s="181" t="s">
        <v>161</v>
      </c>
      <c r="R200" s="181">
        <v>9</v>
      </c>
      <c r="S200" s="238" t="s">
        <v>697</v>
      </c>
    </row>
    <row r="201" spans="1:19" ht="16.5" thickBot="1">
      <c r="A201" s="55">
        <v>198</v>
      </c>
      <c r="B201" s="182">
        <v>168</v>
      </c>
      <c r="C201" s="197" t="s">
        <v>495</v>
      </c>
      <c r="D201" s="184">
        <v>11</v>
      </c>
      <c r="E201" s="184">
        <v>0</v>
      </c>
      <c r="F201" s="184">
        <v>0</v>
      </c>
      <c r="G201" s="184">
        <v>0</v>
      </c>
      <c r="H201" s="184">
        <v>0</v>
      </c>
      <c r="I201" s="184">
        <v>0</v>
      </c>
      <c r="J201" s="184">
        <v>0</v>
      </c>
      <c r="K201" s="184">
        <v>16</v>
      </c>
      <c r="L201" s="184">
        <v>116</v>
      </c>
      <c r="M201" s="184">
        <v>11</v>
      </c>
      <c r="N201" s="184">
        <v>154</v>
      </c>
      <c r="O201" t="str">
        <f>IF(AND(H201&gt;=Data!$P$11,G201&gt;=Data!$P$7,M201&gt;=Data!$P$14),"GM"," ")</f>
        <v xml:space="preserve"> </v>
      </c>
      <c r="P201" s="160">
        <v>0</v>
      </c>
      <c r="Q201" s="184" t="s">
        <v>161</v>
      </c>
      <c r="R201" s="184">
        <v>12</v>
      </c>
      <c r="S201" s="237" t="s">
        <v>697</v>
      </c>
    </row>
    <row r="202" spans="1:19" ht="16.5" thickBot="1">
      <c r="A202" s="55">
        <v>199</v>
      </c>
      <c r="B202" s="179">
        <v>169</v>
      </c>
      <c r="C202" s="198" t="s">
        <v>164</v>
      </c>
      <c r="D202" s="181">
        <v>0</v>
      </c>
      <c r="E202" s="181">
        <v>30</v>
      </c>
      <c r="F202" s="181">
        <v>0</v>
      </c>
      <c r="G202" s="181">
        <v>0</v>
      </c>
      <c r="H202" s="181">
        <v>0</v>
      </c>
      <c r="I202" s="181">
        <v>0</v>
      </c>
      <c r="J202" s="181">
        <v>0</v>
      </c>
      <c r="K202" s="181">
        <v>0</v>
      </c>
      <c r="L202" s="181">
        <v>95</v>
      </c>
      <c r="M202" s="181">
        <v>26</v>
      </c>
      <c r="N202" s="181">
        <v>151</v>
      </c>
      <c r="O202" t="str">
        <f>IF(AND(H202&gt;=Data!$P$11,G202&gt;=Data!$P$7,M202&gt;=Data!$P$14),"GM"," ")</f>
        <v xml:space="preserve"> </v>
      </c>
      <c r="P202" s="160">
        <v>0</v>
      </c>
      <c r="Q202" s="181" t="s">
        <v>161</v>
      </c>
      <c r="R202" s="181">
        <v>10</v>
      </c>
      <c r="S202" s="238" t="s">
        <v>697</v>
      </c>
    </row>
    <row r="203" spans="1:19" ht="16.5" thickBot="1">
      <c r="A203" s="55">
        <v>200</v>
      </c>
      <c r="B203" s="182">
        <v>170</v>
      </c>
      <c r="C203" s="197" t="s">
        <v>472</v>
      </c>
      <c r="D203" s="184">
        <v>32</v>
      </c>
      <c r="E203" s="184">
        <v>60</v>
      </c>
      <c r="F203" s="184">
        <v>0</v>
      </c>
      <c r="G203" s="184">
        <v>0</v>
      </c>
      <c r="H203" s="184">
        <v>0</v>
      </c>
      <c r="I203" s="184">
        <v>0</v>
      </c>
      <c r="J203" s="184">
        <v>0</v>
      </c>
      <c r="K203" s="184">
        <v>36</v>
      </c>
      <c r="L203" s="184">
        <v>0</v>
      </c>
      <c r="M203" s="184">
        <v>21</v>
      </c>
      <c r="N203" s="184">
        <v>149</v>
      </c>
      <c r="O203" t="str">
        <f>IF(AND(H203&gt;=Data!$P$11,G203&gt;=Data!$P$7,M203&gt;=Data!$P$14),"GM"," ")</f>
        <v xml:space="preserve"> </v>
      </c>
      <c r="P203" s="160">
        <v>0</v>
      </c>
      <c r="Q203" s="184" t="s">
        <v>161</v>
      </c>
      <c r="R203" s="184">
        <v>15</v>
      </c>
      <c r="S203" s="237" t="s">
        <v>696</v>
      </c>
    </row>
    <row r="204" spans="1:19" ht="16.5" thickBot="1">
      <c r="A204" s="55">
        <v>201</v>
      </c>
      <c r="B204" s="179">
        <v>171</v>
      </c>
      <c r="C204" s="198" t="s">
        <v>343</v>
      </c>
      <c r="D204" s="181">
        <v>32</v>
      </c>
      <c r="E204" s="181">
        <v>0</v>
      </c>
      <c r="F204" s="181">
        <v>0</v>
      </c>
      <c r="G204" s="181">
        <v>0</v>
      </c>
      <c r="H204" s="181">
        <v>0</v>
      </c>
      <c r="I204" s="181">
        <v>0</v>
      </c>
      <c r="J204" s="181">
        <v>0</v>
      </c>
      <c r="K204" s="181">
        <v>0</v>
      </c>
      <c r="L204" s="181">
        <v>106</v>
      </c>
      <c r="M204" s="181">
        <v>11</v>
      </c>
      <c r="N204" s="181">
        <v>149</v>
      </c>
      <c r="O204" t="str">
        <f>IF(AND(H204&gt;=Data!$P$11,G204&gt;=Data!$P$7,M204&gt;=Data!$P$14),"GM"," ")</f>
        <v xml:space="preserve"> </v>
      </c>
      <c r="P204" s="160">
        <v>0</v>
      </c>
      <c r="Q204" s="181" t="s">
        <v>161</v>
      </c>
      <c r="R204" s="181">
        <v>14</v>
      </c>
      <c r="S204" s="238" t="s">
        <v>696</v>
      </c>
    </row>
    <row r="205" spans="1:19" ht="16.5" thickBot="1">
      <c r="A205" s="55">
        <v>202</v>
      </c>
      <c r="B205" s="182">
        <v>171</v>
      </c>
      <c r="C205" s="197" t="s">
        <v>455</v>
      </c>
      <c r="D205" s="184">
        <v>42</v>
      </c>
      <c r="E205" s="184">
        <v>0</v>
      </c>
      <c r="F205" s="184">
        <v>24</v>
      </c>
      <c r="G205" s="184">
        <v>0</v>
      </c>
      <c r="H205" s="184">
        <v>0</v>
      </c>
      <c r="I205" s="184">
        <v>0</v>
      </c>
      <c r="J205" s="184">
        <v>0</v>
      </c>
      <c r="K205" s="184">
        <v>0</v>
      </c>
      <c r="L205" s="184">
        <v>67</v>
      </c>
      <c r="M205" s="184">
        <v>15</v>
      </c>
      <c r="N205" s="184">
        <v>148</v>
      </c>
      <c r="O205" t="str">
        <f>IF(AND(H205&gt;=Data!$P$11,G205&gt;=Data!$P$7,M205&gt;=Data!$P$14),"GM"," ")</f>
        <v xml:space="preserve"> </v>
      </c>
      <c r="P205" s="160">
        <v>0</v>
      </c>
      <c r="Q205" s="184" t="s">
        <v>161</v>
      </c>
      <c r="R205" s="184">
        <v>18</v>
      </c>
      <c r="S205" s="237" t="s">
        <v>695</v>
      </c>
    </row>
    <row r="206" spans="1:19" ht="16.5" thickBot="1">
      <c r="A206" s="55">
        <v>203</v>
      </c>
      <c r="B206" s="179">
        <v>172</v>
      </c>
      <c r="C206" s="198" t="s">
        <v>165</v>
      </c>
      <c r="D206" s="181">
        <v>32</v>
      </c>
      <c r="E206" s="181">
        <v>30</v>
      </c>
      <c r="F206" s="181">
        <v>0</v>
      </c>
      <c r="G206" s="181">
        <v>0</v>
      </c>
      <c r="H206" s="181">
        <v>0</v>
      </c>
      <c r="I206" s="181">
        <v>4</v>
      </c>
      <c r="J206" s="181">
        <v>0</v>
      </c>
      <c r="K206" s="181">
        <v>0</v>
      </c>
      <c r="L206" s="181">
        <v>47</v>
      </c>
      <c r="M206" s="181">
        <v>34</v>
      </c>
      <c r="N206" s="181">
        <v>147</v>
      </c>
      <c r="O206" t="str">
        <f>IF(AND(H206&gt;=Data!$P$11,G206&gt;=Data!$P$7,M206&gt;=Data!$P$14),"GM"," ")</f>
        <v xml:space="preserve"> </v>
      </c>
      <c r="P206" s="160">
        <v>0</v>
      </c>
      <c r="Q206" s="181" t="s">
        <v>161</v>
      </c>
      <c r="R206" s="181">
        <v>10</v>
      </c>
      <c r="S206" s="238" t="s">
        <v>697</v>
      </c>
    </row>
    <row r="207" spans="1:19" ht="16.5" thickBot="1">
      <c r="A207" s="55">
        <v>204</v>
      </c>
      <c r="B207" s="182">
        <v>173</v>
      </c>
      <c r="C207" s="197" t="s">
        <v>440</v>
      </c>
      <c r="D207" s="184">
        <v>42</v>
      </c>
      <c r="E207" s="184">
        <v>30</v>
      </c>
      <c r="F207" s="184">
        <v>48</v>
      </c>
      <c r="G207" s="184">
        <v>0</v>
      </c>
      <c r="H207" s="184">
        <v>0</v>
      </c>
      <c r="I207" s="184">
        <v>22</v>
      </c>
      <c r="J207" s="184">
        <v>0</v>
      </c>
      <c r="K207" s="184">
        <v>0</v>
      </c>
      <c r="L207" s="184">
        <v>0</v>
      </c>
      <c r="M207" s="184">
        <v>4</v>
      </c>
      <c r="N207" s="184">
        <v>146</v>
      </c>
      <c r="O207" t="str">
        <f>IF(AND(H207&gt;=Data!$P$11,G207&gt;=Data!$P$7,M207&gt;=Data!$P$14),"GM"," ")</f>
        <v xml:space="preserve"> </v>
      </c>
      <c r="P207" s="160">
        <v>0</v>
      </c>
      <c r="Q207" s="184" t="s">
        <v>161</v>
      </c>
      <c r="R207" s="184">
        <v>12</v>
      </c>
      <c r="S207" s="237" t="s">
        <v>697</v>
      </c>
    </row>
    <row r="208" spans="1:19" ht="16.5" thickBot="1">
      <c r="A208" s="55">
        <v>205</v>
      </c>
      <c r="B208" s="179">
        <v>174</v>
      </c>
      <c r="C208" s="198" t="s">
        <v>252</v>
      </c>
      <c r="D208" s="181">
        <v>0</v>
      </c>
      <c r="E208" s="181">
        <v>60</v>
      </c>
      <c r="F208" s="181">
        <v>0</v>
      </c>
      <c r="G208" s="181">
        <v>0</v>
      </c>
      <c r="H208" s="181">
        <v>0</v>
      </c>
      <c r="I208" s="181">
        <v>0</v>
      </c>
      <c r="J208" s="181">
        <v>8</v>
      </c>
      <c r="K208" s="181">
        <v>0</v>
      </c>
      <c r="L208" s="181">
        <v>47</v>
      </c>
      <c r="M208" s="181">
        <v>30</v>
      </c>
      <c r="N208" s="181">
        <v>145</v>
      </c>
      <c r="O208" t="str">
        <f>IF(AND(H208&gt;=Data!$P$11,G208&gt;=Data!$P$7,M208&gt;=Data!$P$14),"GM"," ")</f>
        <v xml:space="preserve"> </v>
      </c>
      <c r="P208" s="160">
        <v>0</v>
      </c>
      <c r="Q208" s="181" t="s">
        <v>161</v>
      </c>
      <c r="R208" s="181">
        <v>14</v>
      </c>
      <c r="S208" s="238" t="s">
        <v>696</v>
      </c>
    </row>
    <row r="209" spans="1:19" ht="16.5" thickBot="1">
      <c r="A209" s="55">
        <v>206</v>
      </c>
      <c r="B209" s="182">
        <v>175</v>
      </c>
      <c r="C209" s="197" t="s">
        <v>291</v>
      </c>
      <c r="D209" s="184">
        <v>11</v>
      </c>
      <c r="E209" s="184">
        <v>12</v>
      </c>
      <c r="F209" s="184">
        <v>8</v>
      </c>
      <c r="G209" s="184">
        <v>0</v>
      </c>
      <c r="H209" s="184">
        <v>0</v>
      </c>
      <c r="I209" s="184">
        <v>18</v>
      </c>
      <c r="J209" s="184">
        <v>8</v>
      </c>
      <c r="K209" s="184">
        <v>1</v>
      </c>
      <c r="L209" s="184">
        <v>82</v>
      </c>
      <c r="M209" s="184">
        <v>4</v>
      </c>
      <c r="N209" s="184">
        <v>144</v>
      </c>
      <c r="O209" t="str">
        <f>IF(AND(H209&gt;=Data!$P$11,G209&gt;=Data!$P$7,M209&gt;=Data!$P$14),"GM"," ")</f>
        <v xml:space="preserve"> </v>
      </c>
      <c r="P209" s="160">
        <v>0</v>
      </c>
      <c r="Q209" s="184" t="s">
        <v>161</v>
      </c>
      <c r="R209" s="184">
        <v>13</v>
      </c>
      <c r="S209" s="237" t="s">
        <v>696</v>
      </c>
    </row>
    <row r="210" spans="1:19" ht="16.5" thickBot="1">
      <c r="A210" s="55">
        <v>207</v>
      </c>
      <c r="B210" s="179">
        <v>176</v>
      </c>
      <c r="C210" s="198" t="s">
        <v>201</v>
      </c>
      <c r="D210" s="181">
        <v>32</v>
      </c>
      <c r="E210" s="181">
        <v>15</v>
      </c>
      <c r="F210" s="181">
        <v>8</v>
      </c>
      <c r="G210" s="181">
        <v>0</v>
      </c>
      <c r="H210" s="181">
        <v>0</v>
      </c>
      <c r="I210" s="181">
        <v>0</v>
      </c>
      <c r="J210" s="181">
        <v>0</v>
      </c>
      <c r="K210" s="181">
        <v>33</v>
      </c>
      <c r="L210" s="181">
        <v>47</v>
      </c>
      <c r="M210" s="181">
        <v>9</v>
      </c>
      <c r="N210" s="181">
        <v>144</v>
      </c>
      <c r="O210" t="str">
        <f>IF(AND(H210&gt;=Data!$P$11,G210&gt;=Data!$P$7,M210&gt;=Data!$P$14),"GM"," ")</f>
        <v xml:space="preserve"> </v>
      </c>
      <c r="P210" s="160">
        <v>0</v>
      </c>
      <c r="Q210" s="181" t="s">
        <v>161</v>
      </c>
      <c r="R210" s="181">
        <v>11</v>
      </c>
      <c r="S210" s="238" t="s">
        <v>697</v>
      </c>
    </row>
    <row r="211" spans="1:19" ht="16.5" thickBot="1">
      <c r="A211" s="55">
        <v>208</v>
      </c>
      <c r="B211" s="182">
        <v>176</v>
      </c>
      <c r="C211" s="197" t="s">
        <v>439</v>
      </c>
      <c r="D211" s="184">
        <v>21</v>
      </c>
      <c r="E211" s="184">
        <v>15</v>
      </c>
      <c r="F211" s="184">
        <v>8</v>
      </c>
      <c r="G211" s="184">
        <v>0</v>
      </c>
      <c r="H211" s="184">
        <v>0</v>
      </c>
      <c r="I211" s="184">
        <v>0</v>
      </c>
      <c r="J211" s="184">
        <v>0</v>
      </c>
      <c r="K211" s="184">
        <v>0</v>
      </c>
      <c r="L211" s="184">
        <v>95</v>
      </c>
      <c r="M211" s="184">
        <v>4</v>
      </c>
      <c r="N211" s="184">
        <v>143</v>
      </c>
      <c r="O211" t="str">
        <f>IF(AND(H211&gt;=Data!$P$11,G211&gt;=Data!$P$7,M211&gt;=Data!$P$14),"GM"," ")</f>
        <v xml:space="preserve"> </v>
      </c>
      <c r="P211" s="160">
        <v>0</v>
      </c>
      <c r="Q211" s="184" t="s">
        <v>161</v>
      </c>
      <c r="R211" s="184">
        <v>13</v>
      </c>
      <c r="S211" s="237" t="s">
        <v>696</v>
      </c>
    </row>
    <row r="212" spans="1:19" ht="16.5" thickBot="1">
      <c r="A212" s="55">
        <v>209</v>
      </c>
      <c r="B212" s="179">
        <v>177</v>
      </c>
      <c r="C212" s="198" t="s">
        <v>222</v>
      </c>
      <c r="D212" s="181">
        <v>11</v>
      </c>
      <c r="E212" s="181">
        <v>15</v>
      </c>
      <c r="F212" s="181">
        <v>0</v>
      </c>
      <c r="G212" s="181">
        <v>0</v>
      </c>
      <c r="H212" s="181">
        <v>0</v>
      </c>
      <c r="I212" s="181">
        <v>0</v>
      </c>
      <c r="J212" s="181">
        <v>0</v>
      </c>
      <c r="K212" s="181">
        <v>0</v>
      </c>
      <c r="L212" s="181">
        <v>95</v>
      </c>
      <c r="M212" s="181">
        <v>21</v>
      </c>
      <c r="N212" s="181">
        <v>142</v>
      </c>
      <c r="O212" t="str">
        <f>IF(AND(H212&gt;=Data!$P$11,G212&gt;=Data!$P$7,M212&gt;=Data!$P$14),"GM"," ")</f>
        <v xml:space="preserve"> </v>
      </c>
      <c r="P212" s="160">
        <v>0</v>
      </c>
      <c r="Q212" s="181" t="s">
        <v>161</v>
      </c>
      <c r="R212" s="181">
        <v>13</v>
      </c>
      <c r="S212" s="238" t="s">
        <v>696</v>
      </c>
    </row>
    <row r="213" spans="1:19" ht="16.5" thickBot="1">
      <c r="A213" s="55">
        <v>210</v>
      </c>
      <c r="B213" s="182">
        <v>177</v>
      </c>
      <c r="C213" s="197" t="s">
        <v>317</v>
      </c>
      <c r="D213" s="184">
        <v>42</v>
      </c>
      <c r="E213" s="184">
        <v>0</v>
      </c>
      <c r="F213" s="184">
        <v>0</v>
      </c>
      <c r="G213" s="184">
        <v>0</v>
      </c>
      <c r="H213" s="184">
        <v>0</v>
      </c>
      <c r="I213" s="184">
        <v>0</v>
      </c>
      <c r="J213" s="184">
        <v>0</v>
      </c>
      <c r="K213" s="184">
        <v>0</v>
      </c>
      <c r="L213" s="184">
        <v>82</v>
      </c>
      <c r="M213" s="184">
        <v>17</v>
      </c>
      <c r="N213" s="184">
        <v>141</v>
      </c>
      <c r="O213" t="str">
        <f>IF(AND(H213&gt;=Data!$P$11,G213&gt;=Data!$P$7,M213&gt;=Data!$P$14),"GM"," ")</f>
        <v xml:space="preserve"> </v>
      </c>
      <c r="P213" s="160">
        <v>0</v>
      </c>
      <c r="Q213" s="184" t="s">
        <v>161</v>
      </c>
      <c r="R213" s="184">
        <v>14</v>
      </c>
      <c r="S213" s="237" t="s">
        <v>696</v>
      </c>
    </row>
    <row r="214" spans="1:19" ht="16.5" thickBot="1">
      <c r="A214" s="55">
        <v>211</v>
      </c>
      <c r="B214" s="179">
        <v>178</v>
      </c>
      <c r="C214" s="198" t="s">
        <v>285</v>
      </c>
      <c r="D214" s="181">
        <v>0</v>
      </c>
      <c r="E214" s="181">
        <v>30</v>
      </c>
      <c r="F214" s="181">
        <v>0</v>
      </c>
      <c r="G214" s="181">
        <v>0</v>
      </c>
      <c r="H214" s="181">
        <v>0</v>
      </c>
      <c r="I214" s="181">
        <v>0</v>
      </c>
      <c r="J214" s="181">
        <v>0</v>
      </c>
      <c r="K214" s="181">
        <v>0</v>
      </c>
      <c r="L214" s="181">
        <v>95</v>
      </c>
      <c r="M214" s="181">
        <v>15</v>
      </c>
      <c r="N214" s="181">
        <v>140</v>
      </c>
      <c r="O214" t="str">
        <f>IF(AND(H214&gt;=Data!$P$11,G214&gt;=Data!$P$7,M214&gt;=Data!$P$14),"GM"," ")</f>
        <v xml:space="preserve"> </v>
      </c>
      <c r="P214" s="160">
        <v>0</v>
      </c>
      <c r="Q214" s="181" t="s">
        <v>161</v>
      </c>
      <c r="R214" s="181">
        <v>15</v>
      </c>
      <c r="S214" s="238" t="s">
        <v>696</v>
      </c>
    </row>
    <row r="215" spans="1:19" ht="16.5" thickBot="1">
      <c r="A215" s="55">
        <v>212</v>
      </c>
      <c r="B215" s="182">
        <v>179</v>
      </c>
      <c r="C215" s="197" t="s">
        <v>410</v>
      </c>
      <c r="D215" s="184">
        <v>84</v>
      </c>
      <c r="E215" s="184">
        <v>0</v>
      </c>
      <c r="F215" s="184">
        <v>0</v>
      </c>
      <c r="G215" s="184">
        <v>38</v>
      </c>
      <c r="H215" s="184">
        <v>0</v>
      </c>
      <c r="I215" s="184">
        <v>0</v>
      </c>
      <c r="J215" s="184">
        <v>0</v>
      </c>
      <c r="K215" s="184">
        <v>0</v>
      </c>
      <c r="L215" s="184">
        <v>0</v>
      </c>
      <c r="M215" s="184">
        <v>13</v>
      </c>
      <c r="N215" s="184">
        <v>135</v>
      </c>
      <c r="O215" t="str">
        <f>IF(AND(H215&gt;=Data!$P$11,G215&gt;=Data!$P$7,M215&gt;=Data!$P$14),"GM"," ")</f>
        <v xml:space="preserve"> </v>
      </c>
      <c r="P215" s="160">
        <v>0</v>
      </c>
      <c r="Q215" s="184" t="s">
        <v>161</v>
      </c>
      <c r="R215" s="184">
        <v>11</v>
      </c>
      <c r="S215" s="237" t="s">
        <v>697</v>
      </c>
    </row>
    <row r="216" spans="1:19" ht="16.5" thickBot="1">
      <c r="A216" s="55">
        <v>213</v>
      </c>
      <c r="B216" s="179">
        <v>179</v>
      </c>
      <c r="C216" s="198" t="s">
        <v>321</v>
      </c>
      <c r="D216" s="181">
        <v>42</v>
      </c>
      <c r="E216" s="181">
        <v>0</v>
      </c>
      <c r="F216" s="181">
        <v>0</v>
      </c>
      <c r="G216" s="181">
        <v>0</v>
      </c>
      <c r="H216" s="181">
        <v>0</v>
      </c>
      <c r="I216" s="181">
        <v>0</v>
      </c>
      <c r="J216" s="181">
        <v>0</v>
      </c>
      <c r="K216" s="181">
        <v>0</v>
      </c>
      <c r="L216" s="181">
        <v>82</v>
      </c>
      <c r="M216" s="181">
        <v>11</v>
      </c>
      <c r="N216" s="181">
        <v>135</v>
      </c>
      <c r="O216" t="str">
        <f>IF(AND(H216&gt;=Data!$P$11,G216&gt;=Data!$P$7,M216&gt;=Data!$P$14),"GM"," ")</f>
        <v xml:space="preserve"> </v>
      </c>
      <c r="P216" s="160">
        <v>0</v>
      </c>
      <c r="Q216" s="181" t="s">
        <v>161</v>
      </c>
      <c r="R216" s="181">
        <v>14</v>
      </c>
      <c r="S216" s="238" t="s">
        <v>696</v>
      </c>
    </row>
    <row r="217" spans="1:19" ht="16.5" thickBot="1">
      <c r="A217" s="55">
        <v>214</v>
      </c>
      <c r="B217" s="182">
        <v>179</v>
      </c>
      <c r="C217" s="197" t="s">
        <v>462</v>
      </c>
      <c r="D217" s="184">
        <v>32</v>
      </c>
      <c r="E217" s="184">
        <v>0</v>
      </c>
      <c r="F217" s="184">
        <v>0</v>
      </c>
      <c r="G217" s="184">
        <v>0</v>
      </c>
      <c r="H217" s="184">
        <v>0</v>
      </c>
      <c r="I217" s="184">
        <v>73</v>
      </c>
      <c r="J217" s="184">
        <v>0</v>
      </c>
      <c r="K217" s="184">
        <v>0</v>
      </c>
      <c r="L217" s="184">
        <v>0</v>
      </c>
      <c r="M217" s="184">
        <v>30</v>
      </c>
      <c r="N217" s="184">
        <v>135</v>
      </c>
      <c r="O217" t="str">
        <f>IF(AND(H217&gt;=Data!$P$11,G217&gt;=Data!$P$7,M217&gt;=Data!$P$14),"GM"," ")</f>
        <v xml:space="preserve"> </v>
      </c>
      <c r="P217" s="160">
        <v>0</v>
      </c>
      <c r="Q217" s="184" t="s">
        <v>161</v>
      </c>
      <c r="R217" s="184">
        <v>14</v>
      </c>
      <c r="S217" s="237" t="s">
        <v>696</v>
      </c>
    </row>
    <row r="218" spans="1:19" ht="16.5" thickBot="1">
      <c r="A218" s="55">
        <v>215</v>
      </c>
      <c r="B218" s="179">
        <v>180</v>
      </c>
      <c r="C218" s="198" t="s">
        <v>266</v>
      </c>
      <c r="D218" s="181">
        <v>42</v>
      </c>
      <c r="E218" s="181">
        <v>0</v>
      </c>
      <c r="F218" s="181">
        <v>0</v>
      </c>
      <c r="G218" s="181">
        <v>0</v>
      </c>
      <c r="H218" s="181">
        <v>0</v>
      </c>
      <c r="I218" s="181">
        <v>0</v>
      </c>
      <c r="J218" s="181">
        <v>0</v>
      </c>
      <c r="K218" s="181">
        <v>0</v>
      </c>
      <c r="L218" s="181">
        <v>47</v>
      </c>
      <c r="M218" s="181">
        <v>43</v>
      </c>
      <c r="N218" s="181">
        <v>132</v>
      </c>
      <c r="O218" t="str">
        <f>IF(AND(H218&gt;=Data!$P$11,G218&gt;=Data!$P$7,M218&gt;=Data!$P$14),"GM"," ")</f>
        <v xml:space="preserve"> </v>
      </c>
      <c r="P218" s="160">
        <v>0</v>
      </c>
      <c r="Q218" s="181" t="s">
        <v>161</v>
      </c>
      <c r="R218" s="181">
        <v>13</v>
      </c>
      <c r="S218" s="238" t="s">
        <v>696</v>
      </c>
    </row>
    <row r="219" spans="1:19" ht="16.5" thickBot="1">
      <c r="A219" s="55">
        <v>216</v>
      </c>
      <c r="B219" s="182">
        <v>181</v>
      </c>
      <c r="C219" s="197" t="s">
        <v>312</v>
      </c>
      <c r="D219" s="184">
        <v>21</v>
      </c>
      <c r="E219" s="184">
        <v>60</v>
      </c>
      <c r="F219" s="184">
        <v>0</v>
      </c>
      <c r="G219" s="184">
        <v>0</v>
      </c>
      <c r="H219" s="184">
        <v>0</v>
      </c>
      <c r="I219" s="184">
        <v>0</v>
      </c>
      <c r="J219" s="184">
        <v>0</v>
      </c>
      <c r="K219" s="184">
        <v>0</v>
      </c>
      <c r="L219" s="184">
        <v>47</v>
      </c>
      <c r="M219" s="184">
        <v>2</v>
      </c>
      <c r="N219" s="184">
        <v>130</v>
      </c>
      <c r="O219" t="str">
        <f>IF(AND(H219&gt;=Data!$P$11,G219&gt;=Data!$P$7,M219&gt;=Data!$P$14),"GM"," ")</f>
        <v xml:space="preserve"> </v>
      </c>
      <c r="P219" s="160">
        <v>0</v>
      </c>
      <c r="Q219" s="184" t="s">
        <v>161</v>
      </c>
      <c r="R219" s="184">
        <v>14</v>
      </c>
      <c r="S219" s="237" t="s">
        <v>696</v>
      </c>
    </row>
    <row r="220" spans="1:19" ht="16.5" thickBot="1">
      <c r="A220" s="55">
        <v>217</v>
      </c>
      <c r="B220" s="179">
        <v>181</v>
      </c>
      <c r="C220" s="198" t="s">
        <v>281</v>
      </c>
      <c r="D220" s="181">
        <v>32</v>
      </c>
      <c r="E220" s="181">
        <v>2</v>
      </c>
      <c r="F220" s="181">
        <v>0</v>
      </c>
      <c r="G220" s="181">
        <v>0</v>
      </c>
      <c r="H220" s="181">
        <v>0</v>
      </c>
      <c r="I220" s="181">
        <v>0</v>
      </c>
      <c r="J220" s="181">
        <v>0</v>
      </c>
      <c r="K220" s="181">
        <v>0</v>
      </c>
      <c r="L220" s="181">
        <v>82</v>
      </c>
      <c r="M220" s="181">
        <v>15</v>
      </c>
      <c r="N220" s="181">
        <v>131</v>
      </c>
      <c r="O220" t="str">
        <f>IF(AND(H220&gt;=Data!$P$11,G220&gt;=Data!$P$7,M220&gt;=Data!$P$14),"GM"," ")</f>
        <v xml:space="preserve"> </v>
      </c>
      <c r="P220" s="160">
        <v>0</v>
      </c>
      <c r="Q220" s="181" t="s">
        <v>161</v>
      </c>
      <c r="R220" s="181">
        <v>14</v>
      </c>
      <c r="S220" s="238" t="s">
        <v>696</v>
      </c>
    </row>
    <row r="221" spans="1:19" ht="16.5" thickBot="1">
      <c r="A221" s="55">
        <v>218</v>
      </c>
      <c r="B221" s="182">
        <v>182</v>
      </c>
      <c r="C221" s="197" t="s">
        <v>224</v>
      </c>
      <c r="D221" s="184">
        <v>11</v>
      </c>
      <c r="E221" s="184">
        <v>30</v>
      </c>
      <c r="F221" s="184">
        <v>0</v>
      </c>
      <c r="G221" s="184">
        <v>0</v>
      </c>
      <c r="H221" s="184">
        <v>0</v>
      </c>
      <c r="I221" s="184">
        <v>0</v>
      </c>
      <c r="J221" s="184">
        <v>0</v>
      </c>
      <c r="K221" s="184">
        <v>0</v>
      </c>
      <c r="L221" s="184">
        <v>47</v>
      </c>
      <c r="M221" s="184">
        <v>41</v>
      </c>
      <c r="N221" s="184">
        <v>129</v>
      </c>
      <c r="O221" t="str">
        <f>IF(AND(H221&gt;=Data!$P$11,G221&gt;=Data!$P$7,M221&gt;=Data!$P$14),"GM"," ")</f>
        <v xml:space="preserve"> </v>
      </c>
      <c r="P221" s="160">
        <v>0</v>
      </c>
      <c r="Q221" s="184" t="s">
        <v>161</v>
      </c>
      <c r="R221" s="184">
        <v>12</v>
      </c>
      <c r="S221" s="237" t="s">
        <v>697</v>
      </c>
    </row>
    <row r="222" spans="1:19" ht="16.5" thickBot="1">
      <c r="A222" s="55">
        <v>219</v>
      </c>
      <c r="B222" s="179">
        <v>182</v>
      </c>
      <c r="C222" s="198" t="s">
        <v>214</v>
      </c>
      <c r="D222" s="181">
        <v>11</v>
      </c>
      <c r="E222" s="181">
        <v>0</v>
      </c>
      <c r="F222" s="181">
        <v>8</v>
      </c>
      <c r="G222" s="181">
        <v>0</v>
      </c>
      <c r="H222" s="181">
        <v>0</v>
      </c>
      <c r="I222" s="181">
        <v>0</v>
      </c>
      <c r="J222" s="181">
        <v>0</v>
      </c>
      <c r="K222" s="181">
        <v>0</v>
      </c>
      <c r="L222" s="181">
        <v>67</v>
      </c>
      <c r="M222" s="181">
        <v>43</v>
      </c>
      <c r="N222" s="181">
        <v>129</v>
      </c>
      <c r="O222" t="str">
        <f>IF(AND(H222&gt;=Data!$P$11,G222&gt;=Data!$P$7,M222&gt;=Data!$P$14),"GM"," ")</f>
        <v xml:space="preserve"> </v>
      </c>
      <c r="P222" s="160">
        <v>0</v>
      </c>
      <c r="Q222" s="181" t="s">
        <v>161</v>
      </c>
      <c r="R222" s="181">
        <v>10</v>
      </c>
      <c r="S222" s="238" t="s">
        <v>697</v>
      </c>
    </row>
    <row r="223" spans="1:19" ht="16.5" thickBot="1">
      <c r="A223" s="55">
        <v>220</v>
      </c>
      <c r="B223" s="182">
        <v>183</v>
      </c>
      <c r="C223" s="197" t="s">
        <v>211</v>
      </c>
      <c r="D223" s="184">
        <v>0</v>
      </c>
      <c r="E223" s="184">
        <v>30</v>
      </c>
      <c r="F223" s="184">
        <v>0</v>
      </c>
      <c r="G223" s="184">
        <v>38</v>
      </c>
      <c r="H223" s="184">
        <v>0</v>
      </c>
      <c r="I223" s="184">
        <v>0</v>
      </c>
      <c r="J223" s="184">
        <v>0</v>
      </c>
      <c r="K223" s="184">
        <v>0</v>
      </c>
      <c r="L223" s="184">
        <v>47</v>
      </c>
      <c r="M223" s="184">
        <v>11</v>
      </c>
      <c r="N223" s="184">
        <v>126</v>
      </c>
      <c r="O223" t="str">
        <f>IF(AND(H223&gt;=Data!$P$11,G223&gt;=Data!$P$7,M223&gt;=Data!$P$14),"GM"," ")</f>
        <v xml:space="preserve"> </v>
      </c>
      <c r="P223" s="160">
        <v>0</v>
      </c>
      <c r="Q223" s="184" t="s">
        <v>161</v>
      </c>
      <c r="R223" s="184">
        <v>10</v>
      </c>
      <c r="S223" s="237" t="s">
        <v>697</v>
      </c>
    </row>
    <row r="224" spans="1:19" ht="16.5" thickBot="1">
      <c r="A224" s="55">
        <v>221</v>
      </c>
      <c r="B224" s="179">
        <v>183</v>
      </c>
      <c r="C224" s="198" t="s">
        <v>389</v>
      </c>
      <c r="D224" s="181">
        <v>11</v>
      </c>
      <c r="E224" s="181">
        <v>0</v>
      </c>
      <c r="F224" s="181">
        <v>64</v>
      </c>
      <c r="G224" s="181">
        <v>0</v>
      </c>
      <c r="H224" s="181">
        <v>0</v>
      </c>
      <c r="I224" s="181">
        <v>0</v>
      </c>
      <c r="J224" s="181">
        <v>0</v>
      </c>
      <c r="K224" s="181">
        <v>4</v>
      </c>
      <c r="L224" s="181">
        <v>47</v>
      </c>
      <c r="M224" s="181">
        <v>0</v>
      </c>
      <c r="N224" s="181">
        <v>126</v>
      </c>
      <c r="O224" t="str">
        <f>IF(AND(H224&gt;=Data!$P$11,G224&gt;=Data!$P$7,M224&gt;=Data!$P$14),"GM"," ")</f>
        <v xml:space="preserve"> </v>
      </c>
      <c r="P224" s="160">
        <v>0</v>
      </c>
      <c r="Q224" s="181" t="s">
        <v>161</v>
      </c>
      <c r="R224" s="181">
        <v>28</v>
      </c>
      <c r="S224" s="238" t="s">
        <v>695</v>
      </c>
    </row>
    <row r="225" spans="1:19" ht="16.5" thickBot="1">
      <c r="A225" s="55">
        <v>222</v>
      </c>
      <c r="B225" s="182">
        <v>184</v>
      </c>
      <c r="C225" s="197" t="s">
        <v>182</v>
      </c>
      <c r="D225" s="184">
        <v>21</v>
      </c>
      <c r="E225" s="184">
        <v>0</v>
      </c>
      <c r="F225" s="184">
        <v>0</v>
      </c>
      <c r="G225" s="184">
        <v>10</v>
      </c>
      <c r="H225" s="184">
        <v>0</v>
      </c>
      <c r="I225" s="184">
        <v>0</v>
      </c>
      <c r="J225" s="184">
        <v>0</v>
      </c>
      <c r="K225" s="184">
        <v>0</v>
      </c>
      <c r="L225" s="184">
        <v>82</v>
      </c>
      <c r="M225" s="184">
        <v>11</v>
      </c>
      <c r="N225" s="184">
        <v>124</v>
      </c>
      <c r="O225" t="str">
        <f>IF(AND(H225&gt;=Data!$P$11,G225&gt;=Data!$P$7,M225&gt;=Data!$P$14),"GM"," ")</f>
        <v xml:space="preserve"> </v>
      </c>
      <c r="P225" s="160">
        <v>0</v>
      </c>
      <c r="Q225" s="184" t="s">
        <v>161</v>
      </c>
      <c r="R225" s="184">
        <v>11</v>
      </c>
      <c r="S225" s="237" t="s">
        <v>697</v>
      </c>
    </row>
    <row r="226" spans="1:19" ht="16.5" thickBot="1">
      <c r="A226" s="55">
        <v>223</v>
      </c>
      <c r="B226" s="179">
        <v>185</v>
      </c>
      <c r="C226" s="198" t="s">
        <v>205</v>
      </c>
      <c r="D226" s="181">
        <v>0</v>
      </c>
      <c r="E226" s="181">
        <v>0</v>
      </c>
      <c r="F226" s="181">
        <v>0</v>
      </c>
      <c r="G226" s="181">
        <v>0</v>
      </c>
      <c r="H226" s="181">
        <v>0</v>
      </c>
      <c r="I226" s="181">
        <v>0</v>
      </c>
      <c r="J226" s="181">
        <v>0</v>
      </c>
      <c r="K226" s="181">
        <v>0</v>
      </c>
      <c r="L226" s="181">
        <v>95</v>
      </c>
      <c r="M226" s="181">
        <v>28</v>
      </c>
      <c r="N226" s="181">
        <v>123</v>
      </c>
      <c r="O226" t="str">
        <f>IF(AND(H226&gt;=Data!$P$11,G226&gt;=Data!$P$7,M226&gt;=Data!$P$14),"GM"," ")</f>
        <v xml:space="preserve"> </v>
      </c>
      <c r="P226" s="160">
        <v>0</v>
      </c>
      <c r="Q226" s="181" t="s">
        <v>161</v>
      </c>
      <c r="R226" s="181">
        <v>12</v>
      </c>
      <c r="S226" s="238" t="s">
        <v>697</v>
      </c>
    </row>
    <row r="227" spans="1:19" ht="16.5" thickBot="1">
      <c r="A227" s="55">
        <v>224</v>
      </c>
      <c r="B227" s="182">
        <v>186</v>
      </c>
      <c r="C227" s="197" t="s">
        <v>360</v>
      </c>
      <c r="D227" s="184">
        <v>32</v>
      </c>
      <c r="E227" s="184">
        <v>0</v>
      </c>
      <c r="F227" s="184">
        <v>8</v>
      </c>
      <c r="G227" s="184">
        <v>10</v>
      </c>
      <c r="H227" s="184">
        <v>0</v>
      </c>
      <c r="I227" s="184">
        <v>7</v>
      </c>
      <c r="J227" s="184">
        <v>32</v>
      </c>
      <c r="K227" s="184">
        <v>11</v>
      </c>
      <c r="L227" s="184">
        <v>0</v>
      </c>
      <c r="M227" s="184">
        <v>21</v>
      </c>
      <c r="N227" s="184">
        <v>121</v>
      </c>
      <c r="O227" t="str">
        <f>IF(AND(H227&gt;=Data!$P$11,G227&gt;=Data!$P$7,M227&gt;=Data!$P$14),"GM"," ")</f>
        <v xml:space="preserve"> </v>
      </c>
      <c r="P227" s="160">
        <v>0</v>
      </c>
      <c r="Q227" s="184" t="s">
        <v>161</v>
      </c>
      <c r="R227" s="184">
        <v>30</v>
      </c>
      <c r="S227" s="237" t="s">
        <v>695</v>
      </c>
    </row>
    <row r="228" spans="1:19" ht="16.5" thickBot="1">
      <c r="A228" s="55">
        <v>225</v>
      </c>
      <c r="B228" s="179">
        <v>187</v>
      </c>
      <c r="C228" s="198" t="s">
        <v>326</v>
      </c>
      <c r="D228" s="181">
        <v>42</v>
      </c>
      <c r="E228" s="181">
        <v>0</v>
      </c>
      <c r="F228" s="181">
        <v>40</v>
      </c>
      <c r="G228" s="181">
        <v>38</v>
      </c>
      <c r="H228" s="181">
        <v>0</v>
      </c>
      <c r="I228" s="181">
        <v>0</v>
      </c>
      <c r="J228" s="181">
        <v>0</v>
      </c>
      <c r="K228" s="181">
        <v>0</v>
      </c>
      <c r="L228" s="181">
        <v>0</v>
      </c>
      <c r="M228" s="181">
        <v>0</v>
      </c>
      <c r="N228" s="181">
        <v>120</v>
      </c>
      <c r="O228" t="str">
        <f>IF(AND(H228&gt;=Data!$P$11,G228&gt;=Data!$P$7,M228&gt;=Data!$P$14),"GM"," ")</f>
        <v xml:space="preserve"> </v>
      </c>
      <c r="P228" s="160">
        <v>0</v>
      </c>
      <c r="Q228" s="181" t="s">
        <v>161</v>
      </c>
      <c r="R228" s="181">
        <v>14</v>
      </c>
      <c r="S228" s="238" t="s">
        <v>696</v>
      </c>
    </row>
    <row r="229" spans="1:19" ht="16.5" thickBot="1">
      <c r="A229" s="55">
        <v>226</v>
      </c>
      <c r="B229" s="182">
        <v>187</v>
      </c>
      <c r="C229" s="197" t="s">
        <v>306</v>
      </c>
      <c r="D229" s="184">
        <v>11</v>
      </c>
      <c r="E229" s="184">
        <v>0</v>
      </c>
      <c r="F229" s="184">
        <v>0</v>
      </c>
      <c r="G229" s="184">
        <v>19</v>
      </c>
      <c r="H229" s="184">
        <v>0</v>
      </c>
      <c r="I229" s="184">
        <v>37</v>
      </c>
      <c r="J229" s="184">
        <v>0</v>
      </c>
      <c r="K229" s="184">
        <v>0</v>
      </c>
      <c r="L229" s="184">
        <v>47</v>
      </c>
      <c r="M229" s="184">
        <v>6</v>
      </c>
      <c r="N229" s="184">
        <v>120</v>
      </c>
      <c r="O229" t="str">
        <f>IF(AND(H229&gt;=Data!$P$11,G229&gt;=Data!$P$7,M229&gt;=Data!$P$14),"GM"," ")</f>
        <v xml:space="preserve"> </v>
      </c>
      <c r="P229" s="160">
        <v>0</v>
      </c>
      <c r="Q229" s="184" t="s">
        <v>161</v>
      </c>
      <c r="R229" s="184">
        <v>12</v>
      </c>
      <c r="S229" s="237" t="s">
        <v>697</v>
      </c>
    </row>
    <row r="230" spans="1:19" ht="16.5" thickBot="1">
      <c r="A230" s="55">
        <v>227</v>
      </c>
      <c r="B230" s="179">
        <v>188</v>
      </c>
      <c r="C230" s="198" t="s">
        <v>476</v>
      </c>
      <c r="D230" s="181">
        <v>0</v>
      </c>
      <c r="E230" s="181">
        <v>0</v>
      </c>
      <c r="F230" s="181">
        <v>0</v>
      </c>
      <c r="G230" s="181">
        <v>0</v>
      </c>
      <c r="H230" s="181">
        <v>0</v>
      </c>
      <c r="I230" s="181">
        <v>0</v>
      </c>
      <c r="J230" s="181">
        <v>0</v>
      </c>
      <c r="K230" s="181">
        <v>0</v>
      </c>
      <c r="L230" s="181">
        <v>116</v>
      </c>
      <c r="M230" s="181">
        <v>2</v>
      </c>
      <c r="N230" s="181">
        <v>118</v>
      </c>
      <c r="O230" t="str">
        <f>IF(AND(H230&gt;=Data!$P$11,G230&gt;=Data!$P$7,M230&gt;=Data!$P$14),"GM"," ")</f>
        <v xml:space="preserve"> </v>
      </c>
      <c r="P230" s="160">
        <v>0</v>
      </c>
      <c r="Q230" s="181" t="s">
        <v>161</v>
      </c>
      <c r="R230" s="181">
        <v>12</v>
      </c>
      <c r="S230" s="238" t="s">
        <v>697</v>
      </c>
    </row>
    <row r="231" spans="1:19" ht="16.5" thickBot="1">
      <c r="A231" s="55">
        <v>228</v>
      </c>
      <c r="B231" s="182">
        <v>189</v>
      </c>
      <c r="C231" s="197" t="s">
        <v>273</v>
      </c>
      <c r="D231" s="184">
        <v>0</v>
      </c>
      <c r="E231" s="184">
        <v>30</v>
      </c>
      <c r="F231" s="184">
        <v>0</v>
      </c>
      <c r="G231" s="184">
        <v>0</v>
      </c>
      <c r="H231" s="184">
        <v>7</v>
      </c>
      <c r="I231" s="184">
        <v>0</v>
      </c>
      <c r="J231" s="184">
        <v>8</v>
      </c>
      <c r="K231" s="184">
        <v>0</v>
      </c>
      <c r="L231" s="184">
        <v>67</v>
      </c>
      <c r="M231" s="184">
        <v>4</v>
      </c>
      <c r="N231" s="184">
        <v>116</v>
      </c>
      <c r="O231" t="str">
        <f>IF(AND(H231&gt;=Data!$P$11,G231&gt;=Data!$P$7,M231&gt;=Data!$P$14),"GM"," ")</f>
        <v xml:space="preserve"> </v>
      </c>
      <c r="P231" s="160">
        <v>0</v>
      </c>
      <c r="Q231" s="184" t="s">
        <v>161</v>
      </c>
      <c r="R231" s="184">
        <v>15</v>
      </c>
      <c r="S231" s="237" t="s">
        <v>696</v>
      </c>
    </row>
    <row r="232" spans="1:19" ht="16.5" thickBot="1">
      <c r="A232" s="55">
        <v>229</v>
      </c>
      <c r="B232" s="179">
        <v>190</v>
      </c>
      <c r="C232" s="198" t="s">
        <v>187</v>
      </c>
      <c r="D232" s="181">
        <v>11</v>
      </c>
      <c r="E232" s="181">
        <v>9</v>
      </c>
      <c r="F232" s="181">
        <v>0</v>
      </c>
      <c r="G232" s="181">
        <v>0</v>
      </c>
      <c r="H232" s="181">
        <v>0</v>
      </c>
      <c r="I232" s="181">
        <v>0</v>
      </c>
      <c r="J232" s="181">
        <v>0</v>
      </c>
      <c r="K232" s="181">
        <v>0</v>
      </c>
      <c r="L232" s="181">
        <v>95</v>
      </c>
      <c r="M232" s="181">
        <v>0</v>
      </c>
      <c r="N232" s="181">
        <v>115</v>
      </c>
      <c r="O232" t="str">
        <f>IF(AND(H232&gt;=Data!$P$11,G232&gt;=Data!$P$7,M232&gt;=Data!$P$14),"GM"," ")</f>
        <v xml:space="preserve"> </v>
      </c>
      <c r="P232" s="160">
        <v>0</v>
      </c>
      <c r="Q232" s="181" t="s">
        <v>161</v>
      </c>
      <c r="R232" s="181">
        <v>15</v>
      </c>
      <c r="S232" s="238" t="s">
        <v>696</v>
      </c>
    </row>
    <row r="233" spans="1:19" ht="16.5" thickBot="1">
      <c r="A233" s="55">
        <v>230</v>
      </c>
      <c r="B233" s="182">
        <v>190</v>
      </c>
      <c r="C233" s="197" t="s">
        <v>381</v>
      </c>
      <c r="D233" s="184">
        <v>0</v>
      </c>
      <c r="E233" s="184">
        <v>0</v>
      </c>
      <c r="F233" s="184">
        <v>0</v>
      </c>
      <c r="G233" s="184">
        <v>38</v>
      </c>
      <c r="H233" s="184">
        <v>0</v>
      </c>
      <c r="I233" s="184">
        <v>0</v>
      </c>
      <c r="J233" s="184">
        <v>0</v>
      </c>
      <c r="K233" s="184">
        <v>0</v>
      </c>
      <c r="L233" s="184">
        <v>67</v>
      </c>
      <c r="M233" s="184">
        <v>9</v>
      </c>
      <c r="N233" s="184">
        <v>114</v>
      </c>
      <c r="O233" t="str">
        <f>IF(AND(H233&gt;=Data!$P$11,G233&gt;=Data!$P$7,M233&gt;=Data!$P$14),"GM"," ")</f>
        <v xml:space="preserve"> </v>
      </c>
      <c r="P233" s="160">
        <v>0</v>
      </c>
      <c r="Q233" s="184" t="s">
        <v>161</v>
      </c>
      <c r="R233" s="184">
        <v>10</v>
      </c>
      <c r="S233" s="237" t="s">
        <v>697</v>
      </c>
    </row>
    <row r="234" spans="1:19" ht="16.5" thickBot="1">
      <c r="A234" s="55">
        <v>231</v>
      </c>
      <c r="B234" s="179">
        <v>190</v>
      </c>
      <c r="C234" s="198" t="s">
        <v>510</v>
      </c>
      <c r="D234" s="181">
        <v>21</v>
      </c>
      <c r="E234" s="181">
        <v>0</v>
      </c>
      <c r="F234" s="181">
        <v>0</v>
      </c>
      <c r="G234" s="181">
        <v>0</v>
      </c>
      <c r="H234" s="181">
        <v>0</v>
      </c>
      <c r="I234" s="181">
        <v>0</v>
      </c>
      <c r="J234" s="181">
        <v>0</v>
      </c>
      <c r="K234" s="181">
        <v>0</v>
      </c>
      <c r="L234" s="181">
        <v>67</v>
      </c>
      <c r="M234" s="181">
        <v>26</v>
      </c>
      <c r="N234" s="181">
        <v>114</v>
      </c>
      <c r="O234" t="str">
        <f>IF(AND(H234&gt;=Data!$P$11,G234&gt;=Data!$P$7,M234&gt;=Data!$P$14),"GM"," ")</f>
        <v xml:space="preserve"> </v>
      </c>
      <c r="P234" s="160">
        <v>0</v>
      </c>
      <c r="Q234" s="181" t="s">
        <v>161</v>
      </c>
      <c r="R234" s="181">
        <v>12</v>
      </c>
      <c r="S234" s="238" t="s">
        <v>697</v>
      </c>
    </row>
    <row r="235" spans="1:19" ht="16.5" thickBot="1">
      <c r="A235" s="55">
        <v>232</v>
      </c>
      <c r="B235" s="182">
        <v>191</v>
      </c>
      <c r="C235" s="197" t="s">
        <v>287</v>
      </c>
      <c r="D235" s="184">
        <v>21</v>
      </c>
      <c r="E235" s="184">
        <v>0</v>
      </c>
      <c r="F235" s="184">
        <v>8</v>
      </c>
      <c r="G235" s="184">
        <v>0</v>
      </c>
      <c r="H235" s="184">
        <v>0</v>
      </c>
      <c r="I235" s="184">
        <v>15</v>
      </c>
      <c r="J235" s="184">
        <v>16</v>
      </c>
      <c r="K235" s="184">
        <v>0</v>
      </c>
      <c r="L235" s="184">
        <v>47</v>
      </c>
      <c r="M235" s="184">
        <v>6</v>
      </c>
      <c r="N235" s="184">
        <v>113</v>
      </c>
      <c r="O235" t="str">
        <f>IF(AND(H235&gt;=Data!$P$11,G235&gt;=Data!$P$7,M235&gt;=Data!$P$14),"GM"," ")</f>
        <v xml:space="preserve"> </v>
      </c>
      <c r="P235" s="160">
        <v>0</v>
      </c>
      <c r="Q235" s="184" t="s">
        <v>161</v>
      </c>
      <c r="R235" s="184">
        <v>12</v>
      </c>
      <c r="S235" s="237" t="s">
        <v>697</v>
      </c>
    </row>
    <row r="236" spans="1:19" ht="16.5" thickBot="1">
      <c r="A236" s="55">
        <v>233</v>
      </c>
      <c r="B236" s="179">
        <v>192</v>
      </c>
      <c r="C236" s="198" t="s">
        <v>500</v>
      </c>
      <c r="D236" s="181">
        <v>21</v>
      </c>
      <c r="E236" s="181">
        <v>90</v>
      </c>
      <c r="F236" s="181">
        <v>0</v>
      </c>
      <c r="G236" s="181">
        <v>0</v>
      </c>
      <c r="H236" s="181">
        <v>0</v>
      </c>
      <c r="I236" s="181">
        <v>0</v>
      </c>
      <c r="J236" s="181">
        <v>0</v>
      </c>
      <c r="K236" s="181">
        <v>0</v>
      </c>
      <c r="L236" s="181">
        <v>0</v>
      </c>
      <c r="M236" s="181">
        <v>0</v>
      </c>
      <c r="N236" s="181">
        <v>111</v>
      </c>
      <c r="O236" t="str">
        <f>IF(AND(H236&gt;=Data!$P$11,G236&gt;=Data!$P$7,M236&gt;=Data!$P$14),"GM"," ")</f>
        <v xml:space="preserve"> </v>
      </c>
      <c r="P236" s="160">
        <v>0</v>
      </c>
      <c r="Q236" s="181" t="s">
        <v>161</v>
      </c>
      <c r="R236" s="181">
        <v>14</v>
      </c>
      <c r="S236" s="238" t="s">
        <v>696</v>
      </c>
    </row>
    <row r="237" spans="1:19" ht="16.5" thickBot="1">
      <c r="A237" s="55">
        <v>234</v>
      </c>
      <c r="B237" s="182">
        <v>193</v>
      </c>
      <c r="C237" s="197" t="s">
        <v>237</v>
      </c>
      <c r="D237" s="184">
        <v>0</v>
      </c>
      <c r="E237" s="184">
        <v>45</v>
      </c>
      <c r="F237" s="184">
        <v>8</v>
      </c>
      <c r="G237" s="184">
        <v>0</v>
      </c>
      <c r="H237" s="184">
        <v>0</v>
      </c>
      <c r="I237" s="184">
        <v>4</v>
      </c>
      <c r="J237" s="184">
        <v>0</v>
      </c>
      <c r="K237" s="184">
        <v>0</v>
      </c>
      <c r="L237" s="184">
        <v>47</v>
      </c>
      <c r="M237" s="184">
        <v>6</v>
      </c>
      <c r="N237" s="184">
        <v>110</v>
      </c>
      <c r="O237" t="str">
        <f>IF(AND(H237&gt;=Data!$P$11,G237&gt;=Data!$P$7,M237&gt;=Data!$P$14),"GM"," ")</f>
        <v xml:space="preserve"> </v>
      </c>
      <c r="P237" s="160">
        <v>0</v>
      </c>
      <c r="Q237" s="184" t="s">
        <v>161</v>
      </c>
      <c r="R237" s="184">
        <v>12</v>
      </c>
      <c r="S237" s="237" t="s">
        <v>697</v>
      </c>
    </row>
    <row r="238" spans="1:19" ht="16.5" thickBot="1">
      <c r="A238" s="55">
        <v>235</v>
      </c>
      <c r="B238" s="179">
        <v>193</v>
      </c>
      <c r="C238" s="198" t="s">
        <v>361</v>
      </c>
      <c r="D238" s="181">
        <v>53</v>
      </c>
      <c r="E238" s="181">
        <v>0</v>
      </c>
      <c r="F238" s="181">
        <v>0</v>
      </c>
      <c r="G238" s="181">
        <v>10</v>
      </c>
      <c r="H238" s="181">
        <v>0</v>
      </c>
      <c r="I238" s="181">
        <v>18</v>
      </c>
      <c r="J238" s="181">
        <v>8</v>
      </c>
      <c r="K238" s="181">
        <v>0</v>
      </c>
      <c r="L238" s="181">
        <v>0</v>
      </c>
      <c r="M238" s="181">
        <v>21</v>
      </c>
      <c r="N238" s="181">
        <v>110</v>
      </c>
      <c r="O238" t="str">
        <f>IF(AND(H238&gt;=Data!$P$11,G238&gt;=Data!$P$7,M238&gt;=Data!$P$14),"GM"," ")</f>
        <v xml:space="preserve"> </v>
      </c>
      <c r="P238" s="160">
        <v>0</v>
      </c>
      <c r="Q238" s="181" t="s">
        <v>161</v>
      </c>
      <c r="R238" s="181">
        <v>12</v>
      </c>
      <c r="S238" s="238" t="s">
        <v>697</v>
      </c>
    </row>
    <row r="239" spans="1:19" ht="16.5" thickBot="1">
      <c r="A239" s="55">
        <v>236</v>
      </c>
      <c r="B239" s="182">
        <v>194</v>
      </c>
      <c r="C239" s="197" t="s">
        <v>447</v>
      </c>
      <c r="D239" s="184">
        <v>32</v>
      </c>
      <c r="E239" s="184">
        <v>0</v>
      </c>
      <c r="F239" s="184">
        <v>0</v>
      </c>
      <c r="G239" s="184">
        <v>0</v>
      </c>
      <c r="H239" s="184">
        <v>0</v>
      </c>
      <c r="I239" s="184">
        <v>0</v>
      </c>
      <c r="J239" s="184">
        <v>0</v>
      </c>
      <c r="K239" s="184">
        <v>0</v>
      </c>
      <c r="L239" s="184">
        <v>67</v>
      </c>
      <c r="M239" s="184">
        <v>11</v>
      </c>
      <c r="N239" s="184">
        <v>110</v>
      </c>
      <c r="O239" t="str">
        <f>IF(AND(H239&gt;=Data!$P$11,G239&gt;=Data!$P$7,M239&gt;=Data!$P$14),"GM"," ")</f>
        <v xml:space="preserve"> </v>
      </c>
      <c r="P239" s="160">
        <v>0</v>
      </c>
      <c r="Q239" s="184" t="s">
        <v>161</v>
      </c>
      <c r="R239" s="184">
        <v>13</v>
      </c>
      <c r="S239" s="237" t="s">
        <v>696</v>
      </c>
    </row>
    <row r="240" spans="1:19" ht="16.5" thickBot="1">
      <c r="A240" s="55">
        <v>237</v>
      </c>
      <c r="B240" s="179">
        <v>195</v>
      </c>
      <c r="C240" s="198" t="s">
        <v>508</v>
      </c>
      <c r="D240" s="181">
        <v>11</v>
      </c>
      <c r="E240" s="181">
        <v>15</v>
      </c>
      <c r="F240" s="181">
        <v>0</v>
      </c>
      <c r="G240" s="181">
        <v>0</v>
      </c>
      <c r="H240" s="181">
        <v>0</v>
      </c>
      <c r="I240" s="181">
        <v>0</v>
      </c>
      <c r="J240" s="181">
        <v>0</v>
      </c>
      <c r="K240" s="181">
        <v>0</v>
      </c>
      <c r="L240" s="181">
        <v>82</v>
      </c>
      <c r="M240" s="181">
        <v>0</v>
      </c>
      <c r="N240" s="181">
        <v>108</v>
      </c>
      <c r="O240" t="str">
        <f>IF(AND(H240&gt;=Data!$P$11,G240&gt;=Data!$P$7,M240&gt;=Data!$P$14),"GM"," ")</f>
        <v xml:space="preserve"> </v>
      </c>
      <c r="P240" s="160">
        <v>0</v>
      </c>
      <c r="Q240" s="181" t="s">
        <v>161</v>
      </c>
      <c r="R240" s="181">
        <v>14</v>
      </c>
      <c r="S240" s="238" t="s">
        <v>696</v>
      </c>
    </row>
    <row r="241" spans="1:19" ht="16.5" thickBot="1">
      <c r="A241" s="55">
        <v>238</v>
      </c>
      <c r="B241" s="182">
        <v>196</v>
      </c>
      <c r="C241" s="197" t="s">
        <v>443</v>
      </c>
      <c r="D241" s="184">
        <v>74</v>
      </c>
      <c r="E241" s="184">
        <v>0</v>
      </c>
      <c r="F241" s="184">
        <v>0</v>
      </c>
      <c r="G241" s="184">
        <v>0</v>
      </c>
      <c r="H241" s="184">
        <v>0</v>
      </c>
      <c r="I241" s="184">
        <v>0</v>
      </c>
      <c r="J241" s="184">
        <v>24</v>
      </c>
      <c r="K241" s="184">
        <v>0</v>
      </c>
      <c r="L241" s="184">
        <v>0</v>
      </c>
      <c r="M241" s="184">
        <v>9</v>
      </c>
      <c r="N241" s="184">
        <v>107</v>
      </c>
      <c r="O241" t="str">
        <f>IF(AND(H241&gt;=Data!$P$11,G241&gt;=Data!$P$7,M241&gt;=Data!$P$14),"GM"," ")</f>
        <v xml:space="preserve"> </v>
      </c>
      <c r="P241" s="160">
        <v>0</v>
      </c>
      <c r="Q241" s="184" t="s">
        <v>161</v>
      </c>
      <c r="R241" s="184">
        <v>13</v>
      </c>
      <c r="S241" s="237" t="s">
        <v>696</v>
      </c>
    </row>
    <row r="242" spans="1:19" ht="16.5" thickBot="1">
      <c r="A242" s="55">
        <v>239</v>
      </c>
      <c r="B242" s="179">
        <v>197</v>
      </c>
      <c r="C242" s="198" t="s">
        <v>419</v>
      </c>
      <c r="D242" s="181">
        <v>0</v>
      </c>
      <c r="E242" s="181">
        <v>0</v>
      </c>
      <c r="F242" s="181">
        <v>0</v>
      </c>
      <c r="G242" s="181">
        <v>0</v>
      </c>
      <c r="H242" s="181">
        <v>0</v>
      </c>
      <c r="I242" s="181">
        <v>0</v>
      </c>
      <c r="J242" s="181">
        <v>8</v>
      </c>
      <c r="K242" s="181">
        <v>0</v>
      </c>
      <c r="L242" s="181">
        <v>67</v>
      </c>
      <c r="M242" s="181">
        <v>30</v>
      </c>
      <c r="N242" s="181">
        <v>105</v>
      </c>
      <c r="O242" t="str">
        <f>IF(AND(H242&gt;=Data!$P$11,G242&gt;=Data!$P$7,M242&gt;=Data!$P$14),"GM"," ")</f>
        <v xml:space="preserve"> </v>
      </c>
      <c r="P242" s="160">
        <v>0</v>
      </c>
      <c r="Q242" s="181" t="s">
        <v>161</v>
      </c>
      <c r="R242" s="181">
        <v>15</v>
      </c>
      <c r="S242" s="238" t="s">
        <v>696</v>
      </c>
    </row>
    <row r="243" spans="1:19" ht="16.5" thickBot="1">
      <c r="A243" s="55">
        <v>240</v>
      </c>
      <c r="B243" s="182">
        <v>198</v>
      </c>
      <c r="C243" s="197" t="s">
        <v>363</v>
      </c>
      <c r="D243" s="184">
        <v>21</v>
      </c>
      <c r="E243" s="184">
        <v>30</v>
      </c>
      <c r="F243" s="184">
        <v>0</v>
      </c>
      <c r="G243" s="184">
        <v>0</v>
      </c>
      <c r="H243" s="184">
        <v>22</v>
      </c>
      <c r="I243" s="184">
        <v>0</v>
      </c>
      <c r="J243" s="184">
        <v>0</v>
      </c>
      <c r="K243" s="184">
        <v>0</v>
      </c>
      <c r="L243" s="184">
        <v>0</v>
      </c>
      <c r="M243" s="184">
        <v>26</v>
      </c>
      <c r="N243" s="184">
        <v>99</v>
      </c>
      <c r="O243" t="str">
        <f>IF(AND(H243&gt;=Data!$P$11,G243&gt;=Data!$P$7,M243&gt;=Data!$P$14),"GM"," ")</f>
        <v xml:space="preserve"> </v>
      </c>
      <c r="P243" s="160">
        <v>0</v>
      </c>
      <c r="Q243" s="184" t="s">
        <v>161</v>
      </c>
      <c r="R243" s="184">
        <v>7</v>
      </c>
      <c r="S243" s="237" t="s">
        <v>697</v>
      </c>
    </row>
    <row r="244" spans="1:19" ht="16.5" thickBot="1">
      <c r="A244" s="55">
        <v>241</v>
      </c>
      <c r="B244" s="179">
        <v>199</v>
      </c>
      <c r="C244" s="198" t="s">
        <v>446</v>
      </c>
      <c r="D244" s="181">
        <v>32</v>
      </c>
      <c r="E244" s="181">
        <v>0</v>
      </c>
      <c r="F244" s="181">
        <v>0</v>
      </c>
      <c r="G244" s="181">
        <v>0</v>
      </c>
      <c r="H244" s="181">
        <v>0</v>
      </c>
      <c r="I244" s="181">
        <v>0</v>
      </c>
      <c r="J244" s="181">
        <v>0</v>
      </c>
      <c r="K244" s="181">
        <v>0</v>
      </c>
      <c r="L244" s="181">
        <v>67</v>
      </c>
      <c r="M244" s="181">
        <v>0</v>
      </c>
      <c r="N244" s="181">
        <v>99</v>
      </c>
      <c r="O244" t="str">
        <f>IF(AND(H244&gt;=Data!$P$11,G244&gt;=Data!$P$7,M244&gt;=Data!$P$14),"GM"," ")</f>
        <v xml:space="preserve"> </v>
      </c>
      <c r="P244" s="160">
        <v>0</v>
      </c>
      <c r="Q244" s="181" t="s">
        <v>161</v>
      </c>
      <c r="R244" s="181">
        <v>12</v>
      </c>
      <c r="S244" s="238" t="s">
        <v>697</v>
      </c>
    </row>
    <row r="245" spans="1:19" ht="16.5" thickBot="1">
      <c r="A245" s="55">
        <v>242</v>
      </c>
      <c r="B245" s="182">
        <v>199</v>
      </c>
      <c r="C245" s="197" t="s">
        <v>428</v>
      </c>
      <c r="D245" s="184">
        <v>21</v>
      </c>
      <c r="E245" s="184">
        <v>0</v>
      </c>
      <c r="F245" s="184">
        <v>8</v>
      </c>
      <c r="G245" s="184">
        <v>0</v>
      </c>
      <c r="H245" s="184">
        <v>22</v>
      </c>
      <c r="I245" s="184">
        <v>0</v>
      </c>
      <c r="J245" s="184">
        <v>0</v>
      </c>
      <c r="K245" s="184">
        <v>0</v>
      </c>
      <c r="L245" s="184">
        <v>47</v>
      </c>
      <c r="M245" s="184">
        <v>0</v>
      </c>
      <c r="N245" s="184">
        <v>98</v>
      </c>
      <c r="O245" t="str">
        <f>IF(AND(H245&gt;=Data!$P$11,G245&gt;=Data!$P$7,M245&gt;=Data!$P$14),"GM"," ")</f>
        <v xml:space="preserve"> </v>
      </c>
      <c r="P245" s="160">
        <v>0</v>
      </c>
      <c r="Q245" s="184" t="s">
        <v>161</v>
      </c>
      <c r="R245" s="184">
        <v>12</v>
      </c>
      <c r="S245" s="237" t="s">
        <v>697</v>
      </c>
    </row>
    <row r="246" spans="1:19" ht="16.5" thickBot="1">
      <c r="A246" s="55">
        <v>243</v>
      </c>
      <c r="B246" s="179">
        <v>200</v>
      </c>
      <c r="C246" s="198" t="s">
        <v>423</v>
      </c>
      <c r="D246" s="181">
        <v>11</v>
      </c>
      <c r="E246" s="181">
        <v>0</v>
      </c>
      <c r="F246" s="181">
        <v>0</v>
      </c>
      <c r="G246" s="181">
        <v>0</v>
      </c>
      <c r="H246" s="181">
        <v>0</v>
      </c>
      <c r="I246" s="181">
        <v>0</v>
      </c>
      <c r="J246" s="181">
        <v>0</v>
      </c>
      <c r="K246" s="181">
        <v>0</v>
      </c>
      <c r="L246" s="181">
        <v>67</v>
      </c>
      <c r="M246" s="181">
        <v>19</v>
      </c>
      <c r="N246" s="181">
        <v>97</v>
      </c>
      <c r="O246" t="str">
        <f>IF(AND(H246&gt;=Data!$P$11,G246&gt;=Data!$P$7,M246&gt;=Data!$P$14),"GM"," ")</f>
        <v xml:space="preserve"> </v>
      </c>
      <c r="P246" s="160">
        <v>0</v>
      </c>
      <c r="Q246" s="181" t="s">
        <v>161</v>
      </c>
      <c r="R246" s="181">
        <v>15</v>
      </c>
      <c r="S246" s="238" t="s">
        <v>696</v>
      </c>
    </row>
    <row r="247" spans="1:19" ht="16.5" thickBot="1">
      <c r="A247" s="55">
        <v>244</v>
      </c>
      <c r="B247" s="182">
        <v>201</v>
      </c>
      <c r="C247" s="197" t="s">
        <v>449</v>
      </c>
      <c r="D247" s="184">
        <v>21</v>
      </c>
      <c r="E247" s="184">
        <v>0</v>
      </c>
      <c r="F247" s="184">
        <v>0</v>
      </c>
      <c r="G247" s="184">
        <v>0</v>
      </c>
      <c r="H247" s="184">
        <v>0</v>
      </c>
      <c r="I247" s="184">
        <v>0</v>
      </c>
      <c r="J247" s="184">
        <v>0</v>
      </c>
      <c r="K247" s="184">
        <v>0</v>
      </c>
      <c r="L247" s="184">
        <v>67</v>
      </c>
      <c r="M247" s="184">
        <v>4</v>
      </c>
      <c r="N247" s="184">
        <v>92</v>
      </c>
      <c r="O247" t="str">
        <f>IF(AND(H247&gt;=Data!$P$11,G247&gt;=Data!$P$7,M247&gt;=Data!$P$14),"GM"," ")</f>
        <v xml:space="preserve"> </v>
      </c>
      <c r="P247" s="160">
        <v>0</v>
      </c>
      <c r="Q247" s="184" t="s">
        <v>161</v>
      </c>
      <c r="R247" s="184">
        <v>13</v>
      </c>
      <c r="S247" s="237" t="s">
        <v>696</v>
      </c>
    </row>
    <row r="248" spans="1:19" ht="16.5" thickBot="1">
      <c r="A248" s="55">
        <v>245</v>
      </c>
      <c r="B248" s="179">
        <v>201</v>
      </c>
      <c r="C248" s="198" t="s">
        <v>458</v>
      </c>
      <c r="D248" s="181">
        <v>0</v>
      </c>
      <c r="E248" s="181">
        <v>30</v>
      </c>
      <c r="F248" s="181">
        <v>0</v>
      </c>
      <c r="G248" s="181">
        <v>19</v>
      </c>
      <c r="H248" s="181">
        <v>0</v>
      </c>
      <c r="I248" s="181">
        <v>0</v>
      </c>
      <c r="J248" s="181">
        <v>0</v>
      </c>
      <c r="K248" s="181">
        <v>43</v>
      </c>
      <c r="L248" s="181">
        <v>0</v>
      </c>
      <c r="M248" s="181">
        <v>0</v>
      </c>
      <c r="N248" s="181">
        <v>92</v>
      </c>
      <c r="O248" s="117" t="str">
        <f>IF(AND(H248&gt;=Data!$P$11,G248&gt;=Data!$P$7,M248&gt;=Data!$P$14),"GM"," ")</f>
        <v xml:space="preserve"> </v>
      </c>
      <c r="P248" s="160">
        <v>0</v>
      </c>
      <c r="Q248" s="181" t="s">
        <v>161</v>
      </c>
      <c r="R248" s="181">
        <v>11</v>
      </c>
      <c r="S248" s="238" t="s">
        <v>697</v>
      </c>
    </row>
    <row r="249" spans="1:19" ht="16.5" thickBot="1">
      <c r="A249" s="55">
        <v>246</v>
      </c>
      <c r="B249" s="182">
        <v>202</v>
      </c>
      <c r="C249" s="197" t="s">
        <v>219</v>
      </c>
      <c r="D249" s="184">
        <v>32</v>
      </c>
      <c r="E249" s="184">
        <v>0</v>
      </c>
      <c r="F249" s="184">
        <v>0</v>
      </c>
      <c r="G249" s="184">
        <v>0</v>
      </c>
      <c r="H249" s="184">
        <v>0</v>
      </c>
      <c r="I249" s="184">
        <v>0</v>
      </c>
      <c r="J249" s="184">
        <v>0</v>
      </c>
      <c r="K249" s="184">
        <v>0</v>
      </c>
      <c r="L249" s="184">
        <v>47</v>
      </c>
      <c r="M249" s="184">
        <v>11</v>
      </c>
      <c r="N249" s="184">
        <v>90</v>
      </c>
      <c r="O249" t="str">
        <f>IF(AND(H249&gt;=Data!$P$11,G249&gt;=Data!$P$7,M249&gt;=Data!$P$14),"GM"," ")</f>
        <v xml:space="preserve"> </v>
      </c>
      <c r="P249" s="160">
        <v>0</v>
      </c>
      <c r="Q249" s="184" t="s">
        <v>161</v>
      </c>
      <c r="R249" s="184">
        <v>12</v>
      </c>
      <c r="S249" s="237" t="s">
        <v>697</v>
      </c>
    </row>
    <row r="250" spans="1:19" ht="16.5" thickBot="1">
      <c r="A250" s="55">
        <v>247</v>
      </c>
      <c r="B250" s="179">
        <v>203</v>
      </c>
      <c r="C250" s="198" t="s">
        <v>452</v>
      </c>
      <c r="D250" s="181">
        <v>21</v>
      </c>
      <c r="E250" s="181">
        <v>0</v>
      </c>
      <c r="F250" s="181">
        <v>0</v>
      </c>
      <c r="G250" s="181">
        <v>0</v>
      </c>
      <c r="H250" s="181">
        <v>0</v>
      </c>
      <c r="I250" s="181">
        <v>0</v>
      </c>
      <c r="J250" s="181">
        <v>16</v>
      </c>
      <c r="K250" s="181">
        <v>3</v>
      </c>
      <c r="L250" s="181">
        <v>47</v>
      </c>
      <c r="M250" s="181">
        <v>0</v>
      </c>
      <c r="N250" s="181">
        <v>87</v>
      </c>
      <c r="O250" t="str">
        <f>IF(AND(H250&gt;=Data!$P$11,G250&gt;=Data!$P$7,M250&gt;=Data!$P$14),"GM"," ")</f>
        <v xml:space="preserve"> </v>
      </c>
      <c r="P250" s="160">
        <v>0</v>
      </c>
      <c r="Q250" s="181" t="s">
        <v>161</v>
      </c>
      <c r="R250" s="181">
        <v>15</v>
      </c>
      <c r="S250" s="238" t="s">
        <v>696</v>
      </c>
    </row>
    <row r="251" spans="1:19" ht="16.5" thickBot="1">
      <c r="A251" s="55">
        <v>248</v>
      </c>
      <c r="B251" s="182">
        <v>204</v>
      </c>
      <c r="C251" s="197" t="s">
        <v>303</v>
      </c>
      <c r="D251" s="184">
        <v>0</v>
      </c>
      <c r="E251" s="184">
        <v>0</v>
      </c>
      <c r="F251" s="184">
        <v>0</v>
      </c>
      <c r="G251" s="184">
        <v>0</v>
      </c>
      <c r="H251" s="184">
        <v>0</v>
      </c>
      <c r="I251" s="184">
        <v>73</v>
      </c>
      <c r="J251" s="184">
        <v>0</v>
      </c>
      <c r="K251" s="184">
        <v>0</v>
      </c>
      <c r="L251" s="184">
        <v>0</v>
      </c>
      <c r="M251" s="184">
        <v>13</v>
      </c>
      <c r="N251" s="184">
        <v>86</v>
      </c>
      <c r="O251" t="str">
        <f>IF(AND(H251&gt;=Data!$P$11,G251&gt;=Data!$P$7,M251&gt;=Data!$P$14),"GM"," ")</f>
        <v xml:space="preserve"> </v>
      </c>
      <c r="P251" s="160">
        <v>0</v>
      </c>
      <c r="Q251" s="184" t="s">
        <v>161</v>
      </c>
      <c r="R251" s="184">
        <v>13</v>
      </c>
      <c r="S251" s="237" t="s">
        <v>696</v>
      </c>
    </row>
    <row r="252" spans="1:19" ht="16.5" thickBot="1">
      <c r="A252" s="55">
        <v>249</v>
      </c>
      <c r="B252" s="179">
        <v>205</v>
      </c>
      <c r="C252" s="198" t="s">
        <v>434</v>
      </c>
      <c r="D252" s="181">
        <v>21</v>
      </c>
      <c r="E252" s="181">
        <v>0</v>
      </c>
      <c r="F252" s="181">
        <v>0</v>
      </c>
      <c r="G252" s="181">
        <v>0</v>
      </c>
      <c r="H252" s="181">
        <v>0</v>
      </c>
      <c r="I252" s="181">
        <v>0</v>
      </c>
      <c r="J252" s="181">
        <v>16</v>
      </c>
      <c r="K252" s="181">
        <v>0</v>
      </c>
      <c r="L252" s="181">
        <v>47</v>
      </c>
      <c r="M252" s="181">
        <v>0</v>
      </c>
      <c r="N252" s="181">
        <v>84</v>
      </c>
      <c r="O252" t="str">
        <f>IF(AND(H252&gt;=Data!$P$11,G252&gt;=Data!$P$7,M252&gt;=Data!$P$14),"GM"," ")</f>
        <v xml:space="preserve"> </v>
      </c>
      <c r="P252" s="160">
        <v>0</v>
      </c>
      <c r="Q252" s="181" t="s">
        <v>161</v>
      </c>
      <c r="R252" s="181">
        <v>13</v>
      </c>
      <c r="S252" s="238" t="s">
        <v>696</v>
      </c>
    </row>
    <row r="253" spans="1:19" ht="16.5" thickBot="1">
      <c r="A253" s="55">
        <v>250</v>
      </c>
      <c r="B253" s="182">
        <v>206</v>
      </c>
      <c r="C253" s="197" t="s">
        <v>351</v>
      </c>
      <c r="D253" s="184">
        <v>32</v>
      </c>
      <c r="E253" s="184">
        <v>0</v>
      </c>
      <c r="F253" s="184">
        <v>0</v>
      </c>
      <c r="G253" s="184">
        <v>0</v>
      </c>
      <c r="H253" s="184">
        <v>0</v>
      </c>
      <c r="I253" s="184">
        <v>0</v>
      </c>
      <c r="J253" s="184">
        <v>0</v>
      </c>
      <c r="K253" s="184">
        <v>0</v>
      </c>
      <c r="L253" s="184">
        <v>47</v>
      </c>
      <c r="M253" s="184">
        <v>4</v>
      </c>
      <c r="N253" s="184">
        <v>83</v>
      </c>
      <c r="O253" t="str">
        <f>IF(AND(H253&gt;=Data!$P$11,G253&gt;=Data!$P$7,M253&gt;=Data!$P$14),"GM"," ")</f>
        <v xml:space="preserve"> </v>
      </c>
      <c r="P253" s="160">
        <v>0</v>
      </c>
      <c r="Q253" s="184" t="s">
        <v>161</v>
      </c>
      <c r="R253" s="184">
        <v>11</v>
      </c>
      <c r="S253" s="237" t="s">
        <v>697</v>
      </c>
    </row>
    <row r="254" spans="1:19" ht="16.5" thickBot="1">
      <c r="A254" s="55">
        <v>251</v>
      </c>
      <c r="B254" s="179">
        <v>206</v>
      </c>
      <c r="C254" s="198" t="s">
        <v>431</v>
      </c>
      <c r="D254" s="181">
        <v>32</v>
      </c>
      <c r="E254" s="181">
        <v>0</v>
      </c>
      <c r="F254" s="181">
        <v>0</v>
      </c>
      <c r="G254" s="181">
        <v>0</v>
      </c>
      <c r="H254" s="181">
        <v>0</v>
      </c>
      <c r="I254" s="181">
        <v>0</v>
      </c>
      <c r="J254" s="181">
        <v>0</v>
      </c>
      <c r="K254" s="181">
        <v>0</v>
      </c>
      <c r="L254" s="181">
        <v>47</v>
      </c>
      <c r="M254" s="181">
        <v>4</v>
      </c>
      <c r="N254" s="181">
        <v>83</v>
      </c>
      <c r="O254" t="str">
        <f>IF(AND(H254&gt;=Data!$P$11,G254&gt;=Data!$P$7,M254&gt;=Data!$P$14),"GM"," ")</f>
        <v xml:space="preserve"> </v>
      </c>
      <c r="P254" s="160">
        <v>0</v>
      </c>
      <c r="Q254" s="181" t="s">
        <v>161</v>
      </c>
      <c r="R254" s="181">
        <v>12</v>
      </c>
      <c r="S254" s="238" t="s">
        <v>697</v>
      </c>
    </row>
    <row r="255" spans="1:19" ht="16.5" thickBot="1">
      <c r="A255" s="55">
        <v>252</v>
      </c>
      <c r="B255" s="182">
        <v>207</v>
      </c>
      <c r="C255" s="197" t="s">
        <v>483</v>
      </c>
      <c r="D255" s="184">
        <v>21</v>
      </c>
      <c r="E255" s="184">
        <v>0</v>
      </c>
      <c r="F255" s="184">
        <v>0</v>
      </c>
      <c r="G255" s="184">
        <v>0</v>
      </c>
      <c r="H255" s="184">
        <v>0</v>
      </c>
      <c r="I255" s="184">
        <v>0</v>
      </c>
      <c r="J255" s="184">
        <v>0</v>
      </c>
      <c r="K255" s="184">
        <v>3</v>
      </c>
      <c r="L255" s="184">
        <v>47</v>
      </c>
      <c r="M255" s="184">
        <v>11</v>
      </c>
      <c r="N255" s="184">
        <v>82</v>
      </c>
      <c r="O255" t="str">
        <f>IF(AND(H255&gt;=Data!$P$11,G255&gt;=Data!$P$7,M255&gt;=Data!$P$14),"GM"," ")</f>
        <v xml:space="preserve"> </v>
      </c>
      <c r="P255" s="160">
        <v>0</v>
      </c>
      <c r="Q255" s="184" t="s">
        <v>161</v>
      </c>
      <c r="R255" s="184">
        <v>11</v>
      </c>
      <c r="S255" s="237" t="s">
        <v>697</v>
      </c>
    </row>
    <row r="256" spans="1:19" ht="16.5" thickBot="1">
      <c r="A256" s="55">
        <v>253</v>
      </c>
      <c r="B256" s="179">
        <v>207</v>
      </c>
      <c r="C256" s="198" t="s">
        <v>497</v>
      </c>
      <c r="D256" s="181">
        <v>0</v>
      </c>
      <c r="E256" s="181">
        <v>0</v>
      </c>
      <c r="F256" s="181">
        <v>0</v>
      </c>
      <c r="G256" s="181">
        <v>0</v>
      </c>
      <c r="H256" s="181">
        <v>0</v>
      </c>
      <c r="I256" s="181">
        <v>0</v>
      </c>
      <c r="J256" s="181">
        <v>0</v>
      </c>
      <c r="K256" s="181">
        <v>0</v>
      </c>
      <c r="L256" s="181">
        <v>67</v>
      </c>
      <c r="M256" s="181">
        <v>15</v>
      </c>
      <c r="N256" s="181">
        <v>82</v>
      </c>
      <c r="O256" t="str">
        <f>IF(AND(H256&gt;=Data!$P$11,G256&gt;=Data!$P$7,M256&gt;=Data!$P$14),"GM"," ")</f>
        <v xml:space="preserve"> </v>
      </c>
      <c r="P256" s="160">
        <v>0</v>
      </c>
      <c r="Q256" s="181" t="s">
        <v>161</v>
      </c>
      <c r="R256" s="181">
        <v>12</v>
      </c>
      <c r="S256" s="238" t="s">
        <v>697</v>
      </c>
    </row>
    <row r="257" spans="1:19" ht="16.5" thickBot="1">
      <c r="A257" s="55">
        <v>254</v>
      </c>
      <c r="B257" s="182">
        <v>208</v>
      </c>
      <c r="C257" s="197" t="s">
        <v>254</v>
      </c>
      <c r="D257" s="184">
        <v>21</v>
      </c>
      <c r="E257" s="184">
        <v>0</v>
      </c>
      <c r="F257" s="184">
        <v>0</v>
      </c>
      <c r="G257" s="184">
        <v>0</v>
      </c>
      <c r="H257" s="184">
        <v>0</v>
      </c>
      <c r="I257" s="184">
        <v>0</v>
      </c>
      <c r="J257" s="184">
        <v>0</v>
      </c>
      <c r="K257" s="184">
        <v>0</v>
      </c>
      <c r="L257" s="184">
        <v>47</v>
      </c>
      <c r="M257" s="184">
        <v>13</v>
      </c>
      <c r="N257" s="184">
        <v>81</v>
      </c>
      <c r="O257" t="str">
        <f>IF(AND(H257&gt;=Data!$P$11,G257&gt;=Data!$P$7,M257&gt;=Data!$P$14),"GM"," ")</f>
        <v xml:space="preserve"> </v>
      </c>
      <c r="P257" s="160">
        <v>0</v>
      </c>
      <c r="Q257" s="184" t="s">
        <v>161</v>
      </c>
      <c r="R257" s="184">
        <v>13</v>
      </c>
      <c r="S257" s="237" t="s">
        <v>696</v>
      </c>
    </row>
    <row r="258" spans="1:19" ht="16.5" thickBot="1">
      <c r="A258" s="55">
        <v>255</v>
      </c>
      <c r="B258" s="179">
        <v>208</v>
      </c>
      <c r="C258" s="198" t="s">
        <v>437</v>
      </c>
      <c r="D258" s="181">
        <v>21</v>
      </c>
      <c r="E258" s="181">
        <v>0</v>
      </c>
      <c r="F258" s="181">
        <v>0</v>
      </c>
      <c r="G258" s="181">
        <v>0</v>
      </c>
      <c r="H258" s="181">
        <v>0</v>
      </c>
      <c r="I258" s="181">
        <v>0</v>
      </c>
      <c r="J258" s="181">
        <v>0</v>
      </c>
      <c r="K258" s="181">
        <v>0</v>
      </c>
      <c r="L258" s="181">
        <v>47</v>
      </c>
      <c r="M258" s="181">
        <v>13</v>
      </c>
      <c r="N258" s="181">
        <v>81</v>
      </c>
      <c r="O258" t="str">
        <f>IF(AND(H258&gt;=Data!$P$11,G258&gt;=Data!$P$7,M258&gt;=Data!$P$14),"GM"," ")</f>
        <v xml:space="preserve"> </v>
      </c>
      <c r="P258" s="160">
        <v>0</v>
      </c>
      <c r="Q258" s="181" t="s">
        <v>161</v>
      </c>
      <c r="R258" s="181">
        <v>13</v>
      </c>
      <c r="S258" s="238" t="s">
        <v>696</v>
      </c>
    </row>
    <row r="259" spans="1:19" ht="16.5" thickBot="1">
      <c r="A259" s="55">
        <v>256</v>
      </c>
      <c r="B259" s="182">
        <v>209</v>
      </c>
      <c r="C259" s="197" t="s">
        <v>364</v>
      </c>
      <c r="D259" s="184">
        <v>21</v>
      </c>
      <c r="E259" s="184">
        <v>0</v>
      </c>
      <c r="F259" s="184">
        <v>16</v>
      </c>
      <c r="G259" s="184">
        <v>5</v>
      </c>
      <c r="H259" s="184">
        <v>0</v>
      </c>
      <c r="I259" s="184">
        <v>9</v>
      </c>
      <c r="J259" s="184">
        <v>0</v>
      </c>
      <c r="K259" s="184">
        <v>19</v>
      </c>
      <c r="L259" s="184">
        <v>0</v>
      </c>
      <c r="M259" s="184">
        <v>11</v>
      </c>
      <c r="N259" s="184">
        <v>81</v>
      </c>
      <c r="O259" t="str">
        <f>IF(AND(H259&gt;=Data!$P$11,G259&gt;=Data!$P$7,M259&gt;=Data!$P$14),"GM"," ")</f>
        <v xml:space="preserve"> </v>
      </c>
      <c r="P259" s="160">
        <v>0</v>
      </c>
      <c r="Q259" s="184" t="s">
        <v>161</v>
      </c>
      <c r="R259" s="184">
        <v>8</v>
      </c>
      <c r="S259" s="237" t="s">
        <v>697</v>
      </c>
    </row>
    <row r="260" spans="1:19" ht="16.5" thickBot="1">
      <c r="A260" s="55">
        <v>257</v>
      </c>
      <c r="B260" s="179">
        <v>210</v>
      </c>
      <c r="C260" s="198" t="s">
        <v>486</v>
      </c>
      <c r="D260" s="181">
        <v>0</v>
      </c>
      <c r="E260" s="181">
        <v>0</v>
      </c>
      <c r="F260" s="181">
        <v>0</v>
      </c>
      <c r="G260" s="181">
        <v>0</v>
      </c>
      <c r="H260" s="181">
        <v>0</v>
      </c>
      <c r="I260" s="181">
        <v>0</v>
      </c>
      <c r="J260" s="181">
        <v>0</v>
      </c>
      <c r="K260" s="181">
        <v>0</v>
      </c>
      <c r="L260" s="181">
        <v>67</v>
      </c>
      <c r="M260" s="181">
        <v>11</v>
      </c>
      <c r="N260" s="181">
        <v>78</v>
      </c>
      <c r="O260" t="str">
        <f>IF(AND(H260&gt;=Data!$P$11,G260&gt;=Data!$P$7,M260&gt;=Data!$P$14),"GM"," ")</f>
        <v xml:space="preserve"> </v>
      </c>
      <c r="P260" s="160">
        <v>0</v>
      </c>
      <c r="Q260" s="181" t="s">
        <v>161</v>
      </c>
      <c r="R260" s="181">
        <v>12</v>
      </c>
      <c r="S260" s="238" t="s">
        <v>697</v>
      </c>
    </row>
    <row r="261" spans="1:19" ht="16.5" thickBot="1">
      <c r="A261" s="55">
        <v>258</v>
      </c>
      <c r="B261" s="182">
        <v>211</v>
      </c>
      <c r="C261" s="197" t="s">
        <v>216</v>
      </c>
      <c r="D261" s="184">
        <v>21</v>
      </c>
      <c r="E261" s="184">
        <v>0</v>
      </c>
      <c r="F261" s="184">
        <v>0</v>
      </c>
      <c r="G261" s="184">
        <v>0</v>
      </c>
      <c r="H261" s="184">
        <v>0</v>
      </c>
      <c r="I261" s="184">
        <v>0</v>
      </c>
      <c r="J261" s="184">
        <v>0</v>
      </c>
      <c r="K261" s="184">
        <v>0</v>
      </c>
      <c r="L261" s="184">
        <v>47</v>
      </c>
      <c r="M261" s="184">
        <v>9</v>
      </c>
      <c r="N261" s="184">
        <v>77</v>
      </c>
      <c r="O261" t="str">
        <f>IF(AND(H261&gt;=Data!$P$11,G261&gt;=Data!$P$7,M261&gt;=Data!$P$14),"GM"," ")</f>
        <v xml:space="preserve"> </v>
      </c>
      <c r="P261" s="160">
        <v>0</v>
      </c>
      <c r="Q261" s="184" t="s">
        <v>161</v>
      </c>
      <c r="R261" s="184">
        <v>11</v>
      </c>
      <c r="S261" s="237" t="s">
        <v>697</v>
      </c>
    </row>
    <row r="262" spans="1:19" ht="16.5" thickBot="1">
      <c r="A262" s="55">
        <v>259</v>
      </c>
      <c r="B262" s="179">
        <v>212</v>
      </c>
      <c r="C262" s="198" t="s">
        <v>432</v>
      </c>
      <c r="D262" s="181">
        <v>11</v>
      </c>
      <c r="E262" s="181">
        <v>0</v>
      </c>
      <c r="F262" s="181">
        <v>16</v>
      </c>
      <c r="G262" s="181">
        <v>0</v>
      </c>
      <c r="H262" s="181">
        <v>0</v>
      </c>
      <c r="I262" s="181">
        <v>0</v>
      </c>
      <c r="J262" s="181">
        <v>0</v>
      </c>
      <c r="K262" s="181">
        <v>0</v>
      </c>
      <c r="L262" s="181">
        <v>47</v>
      </c>
      <c r="M262" s="181">
        <v>2</v>
      </c>
      <c r="N262" s="181">
        <v>76</v>
      </c>
      <c r="O262" t="str">
        <f>IF(AND(H262&gt;=Data!$P$11,G262&gt;=Data!$P$7,M262&gt;=Data!$P$14),"GM"," ")</f>
        <v xml:space="preserve"> </v>
      </c>
      <c r="P262" s="160">
        <v>0</v>
      </c>
      <c r="Q262" s="181" t="s">
        <v>161</v>
      </c>
      <c r="R262" s="181">
        <v>12</v>
      </c>
      <c r="S262" s="238" t="s">
        <v>697</v>
      </c>
    </row>
    <row r="263" spans="1:19" ht="16.5" thickBot="1">
      <c r="A263" s="55">
        <v>260</v>
      </c>
      <c r="B263" s="182">
        <v>213</v>
      </c>
      <c r="C263" s="197" t="s">
        <v>215</v>
      </c>
      <c r="D263" s="184">
        <v>0</v>
      </c>
      <c r="E263" s="184">
        <v>0</v>
      </c>
      <c r="F263" s="184">
        <v>0</v>
      </c>
      <c r="G263" s="184">
        <v>0</v>
      </c>
      <c r="H263" s="184">
        <v>0</v>
      </c>
      <c r="I263" s="184">
        <v>0</v>
      </c>
      <c r="J263" s="184">
        <v>0</v>
      </c>
      <c r="K263" s="184">
        <v>0</v>
      </c>
      <c r="L263" s="184">
        <v>67</v>
      </c>
      <c r="M263" s="184">
        <v>9</v>
      </c>
      <c r="N263" s="184">
        <v>76</v>
      </c>
      <c r="O263" t="str">
        <f>IF(AND(H263&gt;=Data!$P$11,G263&gt;=Data!$P$7,M263&gt;=Data!$P$14),"GM"," ")</f>
        <v xml:space="preserve"> </v>
      </c>
      <c r="P263" s="160">
        <v>0</v>
      </c>
      <c r="Q263" s="184" t="s">
        <v>161</v>
      </c>
      <c r="R263" s="184">
        <v>11</v>
      </c>
      <c r="S263" s="237" t="s">
        <v>697</v>
      </c>
    </row>
    <row r="264" spans="1:19" ht="16.5" thickBot="1">
      <c r="A264" s="55">
        <v>261</v>
      </c>
      <c r="B264" s="179">
        <v>213</v>
      </c>
      <c r="C264" s="198" t="s">
        <v>196</v>
      </c>
      <c r="D264" s="181">
        <v>0</v>
      </c>
      <c r="E264" s="181">
        <v>0</v>
      </c>
      <c r="F264" s="181">
        <v>0</v>
      </c>
      <c r="G264" s="181">
        <v>0</v>
      </c>
      <c r="H264" s="181">
        <v>0</v>
      </c>
      <c r="I264" s="181">
        <v>0</v>
      </c>
      <c r="J264" s="181">
        <v>0</v>
      </c>
      <c r="K264" s="181">
        <v>0</v>
      </c>
      <c r="L264" s="181">
        <v>67</v>
      </c>
      <c r="M264" s="181">
        <v>9</v>
      </c>
      <c r="N264" s="181">
        <v>76</v>
      </c>
      <c r="O264" t="str">
        <f>IF(AND(H264&gt;=Data!$P$11,G264&gt;=Data!$P$7,M264&gt;=Data!$P$14),"GM"," ")</f>
        <v xml:space="preserve"> </v>
      </c>
      <c r="P264" s="160">
        <v>0</v>
      </c>
      <c r="Q264" s="181" t="s">
        <v>161</v>
      </c>
      <c r="R264" s="181">
        <v>11</v>
      </c>
      <c r="S264" s="238" t="s">
        <v>697</v>
      </c>
    </row>
    <row r="265" spans="1:19" ht="16.5" thickBot="1">
      <c r="A265" s="55">
        <v>262</v>
      </c>
      <c r="B265" s="182">
        <v>213</v>
      </c>
      <c r="C265" s="197" t="s">
        <v>469</v>
      </c>
      <c r="D265" s="184">
        <v>0</v>
      </c>
      <c r="E265" s="184">
        <v>30</v>
      </c>
      <c r="F265" s="184">
        <v>0</v>
      </c>
      <c r="G265" s="184">
        <v>0</v>
      </c>
      <c r="H265" s="184">
        <v>0</v>
      </c>
      <c r="I265" s="184">
        <v>16</v>
      </c>
      <c r="J265" s="184">
        <v>0</v>
      </c>
      <c r="K265" s="184">
        <v>11</v>
      </c>
      <c r="L265" s="184">
        <v>0</v>
      </c>
      <c r="M265" s="184">
        <v>17</v>
      </c>
      <c r="N265" s="184">
        <v>74</v>
      </c>
      <c r="O265" t="str">
        <f>IF(AND(H265&gt;=Data!$P$11,G265&gt;=Data!$P$7,M265&gt;=Data!$P$14),"GM"," ")</f>
        <v xml:space="preserve"> </v>
      </c>
      <c r="P265" s="160">
        <v>0</v>
      </c>
      <c r="Q265" s="184" t="s">
        <v>161</v>
      </c>
      <c r="R265" s="184">
        <v>14</v>
      </c>
      <c r="S265" s="237" t="s">
        <v>696</v>
      </c>
    </row>
    <row r="266" spans="1:19" ht="16.5" thickBot="1">
      <c r="A266" s="55">
        <v>263</v>
      </c>
      <c r="B266" s="179">
        <v>214</v>
      </c>
      <c r="C266" s="198" t="s">
        <v>212</v>
      </c>
      <c r="D266" s="181">
        <v>0</v>
      </c>
      <c r="E266" s="181">
        <v>0</v>
      </c>
      <c r="F266" s="181">
        <v>0</v>
      </c>
      <c r="G266" s="181">
        <v>0</v>
      </c>
      <c r="H266" s="181">
        <v>0</v>
      </c>
      <c r="I266" s="181">
        <v>0</v>
      </c>
      <c r="J266" s="181">
        <v>0</v>
      </c>
      <c r="K266" s="181">
        <v>0</v>
      </c>
      <c r="L266" s="181">
        <v>47</v>
      </c>
      <c r="M266" s="181">
        <v>23</v>
      </c>
      <c r="N266" s="181">
        <v>70</v>
      </c>
      <c r="O266" t="str">
        <f>IF(AND(H266&gt;=Data!$P$11,G266&gt;=Data!$P$7,M266&gt;=Data!$P$14),"GM"," ")</f>
        <v xml:space="preserve"> </v>
      </c>
      <c r="P266" s="160">
        <v>0</v>
      </c>
      <c r="Q266" s="181" t="s">
        <v>161</v>
      </c>
      <c r="R266" s="181">
        <v>11</v>
      </c>
      <c r="S266" s="238" t="s">
        <v>697</v>
      </c>
    </row>
    <row r="267" spans="1:19" ht="16.5" thickBot="1">
      <c r="A267" s="55">
        <v>264</v>
      </c>
      <c r="B267" s="182">
        <v>215</v>
      </c>
      <c r="C267" s="197" t="s">
        <v>444</v>
      </c>
      <c r="D267" s="184">
        <v>21</v>
      </c>
      <c r="E267" s="184">
        <v>0</v>
      </c>
      <c r="F267" s="184">
        <v>0</v>
      </c>
      <c r="G267" s="184">
        <v>0</v>
      </c>
      <c r="H267" s="184">
        <v>0</v>
      </c>
      <c r="I267" s="184">
        <v>0</v>
      </c>
      <c r="J267" s="184">
        <v>0</v>
      </c>
      <c r="K267" s="184">
        <v>0</v>
      </c>
      <c r="L267" s="184">
        <v>47</v>
      </c>
      <c r="M267" s="184">
        <v>2</v>
      </c>
      <c r="N267" s="184">
        <v>70</v>
      </c>
      <c r="O267" t="str">
        <f>IF(AND(H267&gt;=Data!$P$11,G267&gt;=Data!$P$7,M267&gt;=Data!$P$14),"GM"," ")</f>
        <v xml:space="preserve"> </v>
      </c>
      <c r="P267" s="160">
        <v>0</v>
      </c>
      <c r="Q267" s="184" t="s">
        <v>161</v>
      </c>
      <c r="R267" s="184">
        <v>13</v>
      </c>
      <c r="S267" s="237" t="s">
        <v>696</v>
      </c>
    </row>
    <row r="268" spans="1:19" ht="16.5" thickBot="1">
      <c r="A268" s="55">
        <v>265</v>
      </c>
      <c r="B268" s="179">
        <v>215</v>
      </c>
      <c r="C268" s="198" t="s">
        <v>301</v>
      </c>
      <c r="D268" s="181">
        <v>42</v>
      </c>
      <c r="E268" s="181">
        <v>15</v>
      </c>
      <c r="F268" s="181">
        <v>0</v>
      </c>
      <c r="G268" s="181">
        <v>0</v>
      </c>
      <c r="H268" s="181">
        <v>0</v>
      </c>
      <c r="I268" s="181">
        <v>0</v>
      </c>
      <c r="J268" s="181">
        <v>0</v>
      </c>
      <c r="K268" s="181">
        <v>0</v>
      </c>
      <c r="L268" s="181">
        <v>0</v>
      </c>
      <c r="M268" s="181">
        <v>13</v>
      </c>
      <c r="N268" s="181">
        <v>70</v>
      </c>
      <c r="O268" t="str">
        <f>IF(AND(H268&gt;=Data!$P$11,G268&gt;=Data!$P$7,M268&gt;=Data!$P$14),"GM"," ")</f>
        <v xml:space="preserve"> </v>
      </c>
      <c r="P268" s="160">
        <v>0</v>
      </c>
      <c r="Q268" s="181" t="s">
        <v>161</v>
      </c>
      <c r="R268" s="181">
        <v>13</v>
      </c>
      <c r="S268" s="238" t="s">
        <v>696</v>
      </c>
    </row>
    <row r="269" spans="1:19" ht="16.5" thickBot="1">
      <c r="A269" s="55">
        <v>266</v>
      </c>
      <c r="B269" s="182">
        <v>216</v>
      </c>
      <c r="C269" s="197" t="s">
        <v>210</v>
      </c>
      <c r="D269" s="184">
        <v>0</v>
      </c>
      <c r="E269" s="184">
        <v>0</v>
      </c>
      <c r="F269" s="184">
        <v>0</v>
      </c>
      <c r="G269" s="184">
        <v>0</v>
      </c>
      <c r="H269" s="184">
        <v>0</v>
      </c>
      <c r="I269" s="184">
        <v>0</v>
      </c>
      <c r="J269" s="184">
        <v>0</v>
      </c>
      <c r="K269" s="184">
        <v>0</v>
      </c>
      <c r="L269" s="184">
        <v>47</v>
      </c>
      <c r="M269" s="184">
        <v>21</v>
      </c>
      <c r="N269" s="184">
        <v>68</v>
      </c>
      <c r="O269" t="str">
        <f>IF(AND(H269&gt;=Data!$P$11,G269&gt;=Data!$P$7,M269&gt;=Data!$P$14),"GM"," ")</f>
        <v xml:space="preserve"> </v>
      </c>
      <c r="P269" s="160">
        <v>0</v>
      </c>
      <c r="Q269" s="184" t="s">
        <v>161</v>
      </c>
      <c r="R269" s="184">
        <v>10</v>
      </c>
      <c r="S269" s="237" t="s">
        <v>697</v>
      </c>
    </row>
    <row r="270" spans="1:19" ht="16.5" thickBot="1">
      <c r="A270" s="55">
        <v>267</v>
      </c>
      <c r="B270" s="179">
        <v>217</v>
      </c>
      <c r="C270" s="198" t="s">
        <v>438</v>
      </c>
      <c r="D270" s="181">
        <v>21</v>
      </c>
      <c r="E270" s="181">
        <v>0</v>
      </c>
      <c r="F270" s="181">
        <v>0</v>
      </c>
      <c r="G270" s="181">
        <v>0</v>
      </c>
      <c r="H270" s="181">
        <v>0</v>
      </c>
      <c r="I270" s="181">
        <v>0</v>
      </c>
      <c r="J270" s="181">
        <v>0</v>
      </c>
      <c r="K270" s="181">
        <v>0</v>
      </c>
      <c r="L270" s="181">
        <v>47</v>
      </c>
      <c r="M270" s="181">
        <v>0</v>
      </c>
      <c r="N270" s="181">
        <v>68</v>
      </c>
      <c r="O270" t="str">
        <f>IF(AND(H270&gt;=Data!$P$11,G270&gt;=Data!$P$7,M270&gt;=Data!$P$14),"GM"," ")</f>
        <v xml:space="preserve"> </v>
      </c>
      <c r="P270" s="160">
        <v>0</v>
      </c>
      <c r="Q270" s="181" t="s">
        <v>161</v>
      </c>
      <c r="R270" s="181">
        <v>13</v>
      </c>
      <c r="S270" s="238" t="s">
        <v>696</v>
      </c>
    </row>
    <row r="271" spans="1:19" ht="16.5" thickBot="1">
      <c r="A271" s="55">
        <v>268</v>
      </c>
      <c r="B271" s="182">
        <v>217</v>
      </c>
      <c r="C271" s="197" t="s">
        <v>460</v>
      </c>
      <c r="D271" s="184">
        <v>21</v>
      </c>
      <c r="E271" s="184">
        <v>0</v>
      </c>
      <c r="F271" s="184">
        <v>0</v>
      </c>
      <c r="G271" s="184">
        <v>0</v>
      </c>
      <c r="H271" s="184">
        <v>0</v>
      </c>
      <c r="I271" s="184">
        <v>0</v>
      </c>
      <c r="J271" s="184">
        <v>0</v>
      </c>
      <c r="K271" s="184">
        <v>0</v>
      </c>
      <c r="L271" s="184">
        <v>47</v>
      </c>
      <c r="M271" s="184">
        <v>0</v>
      </c>
      <c r="N271" s="184">
        <v>68</v>
      </c>
      <c r="O271" t="str">
        <f>IF(AND(H271&gt;=Data!$P$11,G271&gt;=Data!$P$7,M271&gt;=Data!$P$14),"GM"," ")</f>
        <v xml:space="preserve"> </v>
      </c>
      <c r="P271" s="160">
        <v>0</v>
      </c>
      <c r="Q271" s="184" t="s">
        <v>161</v>
      </c>
      <c r="R271" s="184">
        <v>13</v>
      </c>
      <c r="S271" s="237" t="s">
        <v>696</v>
      </c>
    </row>
    <row r="272" spans="1:19" ht="16.5" thickBot="1">
      <c r="A272" s="55">
        <v>269</v>
      </c>
      <c r="B272" s="179">
        <v>218</v>
      </c>
      <c r="C272" s="198" t="s">
        <v>277</v>
      </c>
      <c r="D272" s="181">
        <v>0</v>
      </c>
      <c r="E272" s="181">
        <v>0</v>
      </c>
      <c r="F272" s="181">
        <v>0</v>
      </c>
      <c r="G272" s="181">
        <v>0</v>
      </c>
      <c r="H272" s="181">
        <v>0</v>
      </c>
      <c r="I272" s="181">
        <v>0</v>
      </c>
      <c r="J272" s="181">
        <v>0</v>
      </c>
      <c r="K272" s="181">
        <v>0</v>
      </c>
      <c r="L272" s="181">
        <v>67</v>
      </c>
      <c r="M272" s="181">
        <v>0</v>
      </c>
      <c r="N272" s="181">
        <v>67</v>
      </c>
      <c r="O272" t="str">
        <f>IF(AND(H272&gt;=Data!$P$11,G272&gt;=Data!$P$7,M272&gt;=Data!$P$14),"GM"," ")</f>
        <v xml:space="preserve"> </v>
      </c>
      <c r="P272" s="160">
        <v>0</v>
      </c>
      <c r="Q272" s="181" t="s">
        <v>161</v>
      </c>
      <c r="R272" s="181">
        <v>15</v>
      </c>
      <c r="S272" s="238" t="s">
        <v>696</v>
      </c>
    </row>
    <row r="273" spans="1:19" ht="16.5" thickBot="1">
      <c r="A273" s="55">
        <v>270</v>
      </c>
      <c r="B273" s="182">
        <v>218</v>
      </c>
      <c r="C273" s="197" t="s">
        <v>470</v>
      </c>
      <c r="D273" s="184">
        <v>0</v>
      </c>
      <c r="E273" s="184">
        <v>0</v>
      </c>
      <c r="F273" s="184">
        <v>0</v>
      </c>
      <c r="G273" s="184">
        <v>0</v>
      </c>
      <c r="H273" s="184">
        <v>0</v>
      </c>
      <c r="I273" s="184">
        <v>0</v>
      </c>
      <c r="J273" s="184">
        <v>0</v>
      </c>
      <c r="K273" s="184">
        <v>0</v>
      </c>
      <c r="L273" s="184">
        <v>67</v>
      </c>
      <c r="M273" s="184">
        <v>0</v>
      </c>
      <c r="N273" s="184">
        <v>67</v>
      </c>
      <c r="O273" t="str">
        <f>IF(AND(H273&gt;=Data!$P$11,G273&gt;=Data!$P$7,M273&gt;=Data!$P$14),"GM"," ")</f>
        <v xml:space="preserve"> </v>
      </c>
      <c r="P273" s="160">
        <v>0</v>
      </c>
      <c r="Q273" s="184" t="s">
        <v>161</v>
      </c>
      <c r="R273" s="184">
        <v>14</v>
      </c>
      <c r="S273" s="237" t="s">
        <v>696</v>
      </c>
    </row>
    <row r="274" spans="1:19" ht="16.5" thickBot="1">
      <c r="A274" s="55">
        <v>271</v>
      </c>
      <c r="B274" s="179">
        <v>218</v>
      </c>
      <c r="C274" s="198" t="s">
        <v>366</v>
      </c>
      <c r="D274" s="181">
        <v>0</v>
      </c>
      <c r="E274" s="181">
        <v>0</v>
      </c>
      <c r="F274" s="181">
        <v>0</v>
      </c>
      <c r="G274" s="181">
        <v>0</v>
      </c>
      <c r="H274" s="181">
        <v>0</v>
      </c>
      <c r="I274" s="181">
        <v>0</v>
      </c>
      <c r="J274" s="181">
        <v>0</v>
      </c>
      <c r="K274" s="181">
        <v>0</v>
      </c>
      <c r="L274" s="181">
        <v>67</v>
      </c>
      <c r="M274" s="181">
        <v>0</v>
      </c>
      <c r="N274" s="181">
        <v>67</v>
      </c>
      <c r="O274" t="str">
        <f>IF(AND(H274&gt;=Data!$P$11,G274&gt;=Data!$P$7,M274&gt;=Data!$P$14),"GM"," ")</f>
        <v xml:space="preserve"> </v>
      </c>
      <c r="P274" s="160">
        <v>0</v>
      </c>
      <c r="Q274" s="181" t="s">
        <v>161</v>
      </c>
      <c r="R274" s="181">
        <v>9</v>
      </c>
      <c r="S274" s="238" t="s">
        <v>697</v>
      </c>
    </row>
    <row r="275" spans="1:19" ht="16.5" thickBot="1">
      <c r="A275" s="55">
        <v>272</v>
      </c>
      <c r="B275" s="182">
        <v>219</v>
      </c>
      <c r="C275" s="197" t="s">
        <v>163</v>
      </c>
      <c r="D275" s="184">
        <v>0</v>
      </c>
      <c r="E275" s="184">
        <v>0</v>
      </c>
      <c r="F275" s="184">
        <v>0</v>
      </c>
      <c r="G275" s="184">
        <v>0</v>
      </c>
      <c r="H275" s="184">
        <v>0</v>
      </c>
      <c r="I275" s="184">
        <v>16</v>
      </c>
      <c r="J275" s="184">
        <v>0</v>
      </c>
      <c r="K275" s="184">
        <v>0</v>
      </c>
      <c r="L275" s="184">
        <v>47</v>
      </c>
      <c r="M275" s="184">
        <v>2</v>
      </c>
      <c r="N275" s="184">
        <v>65</v>
      </c>
      <c r="O275" t="str">
        <f>IF(AND(H275&gt;=Data!$P$11,G275&gt;=Data!$P$7,M275&gt;=Data!$P$14),"GM"," ")</f>
        <v xml:space="preserve"> </v>
      </c>
      <c r="P275" s="160">
        <v>0</v>
      </c>
      <c r="Q275" s="184" t="s">
        <v>161</v>
      </c>
      <c r="R275" s="184">
        <v>9</v>
      </c>
      <c r="S275" s="237" t="s">
        <v>697</v>
      </c>
    </row>
    <row r="276" spans="1:19" ht="16.5" thickBot="1">
      <c r="A276" s="55">
        <v>273</v>
      </c>
      <c r="B276" s="179">
        <v>220</v>
      </c>
      <c r="C276" s="198" t="s">
        <v>436</v>
      </c>
      <c r="D276" s="181">
        <v>0</v>
      </c>
      <c r="E276" s="181">
        <v>0</v>
      </c>
      <c r="F276" s="181">
        <v>0</v>
      </c>
      <c r="G276" s="181">
        <v>0</v>
      </c>
      <c r="H276" s="181">
        <v>0</v>
      </c>
      <c r="I276" s="181">
        <v>0</v>
      </c>
      <c r="J276" s="181">
        <v>0</v>
      </c>
      <c r="K276" s="181">
        <v>0</v>
      </c>
      <c r="L276" s="181">
        <v>47</v>
      </c>
      <c r="M276" s="181">
        <v>15</v>
      </c>
      <c r="N276" s="181">
        <v>62</v>
      </c>
      <c r="O276" t="str">
        <f>IF(AND(H276&gt;=Data!$P$11,G276&gt;=Data!$P$7,M276&gt;=Data!$P$14),"GM"," ")</f>
        <v xml:space="preserve"> </v>
      </c>
      <c r="P276" s="160">
        <v>0</v>
      </c>
      <c r="Q276" s="181" t="s">
        <v>161</v>
      </c>
      <c r="R276" s="181">
        <v>13</v>
      </c>
      <c r="S276" s="238" t="s">
        <v>696</v>
      </c>
    </row>
    <row r="277" spans="1:19" ht="16.5" thickBot="1">
      <c r="A277" s="55">
        <v>274</v>
      </c>
      <c r="B277" s="182">
        <v>220</v>
      </c>
      <c r="C277" s="197" t="s">
        <v>484</v>
      </c>
      <c r="D277" s="184">
        <v>11</v>
      </c>
      <c r="E277" s="184">
        <v>0</v>
      </c>
      <c r="F277" s="184">
        <v>0</v>
      </c>
      <c r="G277" s="184">
        <v>0</v>
      </c>
      <c r="H277" s="184">
        <v>0</v>
      </c>
      <c r="I277" s="184">
        <v>0</v>
      </c>
      <c r="J277" s="184">
        <v>0</v>
      </c>
      <c r="K277" s="184">
        <v>0</v>
      </c>
      <c r="L277" s="184">
        <v>47</v>
      </c>
      <c r="M277" s="184">
        <v>4</v>
      </c>
      <c r="N277" s="184">
        <v>62</v>
      </c>
      <c r="O277" t="str">
        <f>IF(AND(H277&gt;=Data!$P$11,G277&gt;=Data!$P$7,M277&gt;=Data!$P$14),"GM"," ")</f>
        <v xml:space="preserve"> </v>
      </c>
      <c r="P277" s="160">
        <v>0</v>
      </c>
      <c r="Q277" s="184" t="s">
        <v>161</v>
      </c>
      <c r="R277" s="184">
        <v>15</v>
      </c>
      <c r="S277" s="237" t="s">
        <v>696</v>
      </c>
    </row>
    <row r="278" spans="1:19" ht="16.5" thickBot="1">
      <c r="A278" s="55">
        <v>275</v>
      </c>
      <c r="B278" s="179">
        <v>221</v>
      </c>
      <c r="C278" s="198" t="s">
        <v>190</v>
      </c>
      <c r="D278" s="181">
        <v>11</v>
      </c>
      <c r="E278" s="181">
        <v>0</v>
      </c>
      <c r="F278" s="181">
        <v>0</v>
      </c>
      <c r="G278" s="181">
        <v>0</v>
      </c>
      <c r="H278" s="181">
        <v>0</v>
      </c>
      <c r="I278" s="181">
        <v>0</v>
      </c>
      <c r="J278" s="181">
        <v>0</v>
      </c>
      <c r="K278" s="181">
        <v>0</v>
      </c>
      <c r="L278" s="181">
        <v>47</v>
      </c>
      <c r="M278" s="181">
        <v>2</v>
      </c>
      <c r="N278" s="181">
        <v>60</v>
      </c>
      <c r="O278" t="str">
        <f>IF(AND(H278&gt;=Data!$P$11,G278&gt;=Data!$P$7,M278&gt;=Data!$P$14),"GM"," ")</f>
        <v xml:space="preserve"> </v>
      </c>
      <c r="P278" s="160">
        <v>0</v>
      </c>
      <c r="Q278" s="181" t="s">
        <v>161</v>
      </c>
      <c r="R278" s="181">
        <v>15</v>
      </c>
      <c r="S278" s="238" t="s">
        <v>696</v>
      </c>
    </row>
    <row r="279" spans="1:19" ht="16.5" thickBot="1">
      <c r="A279" s="55">
        <v>276</v>
      </c>
      <c r="B279" s="182">
        <v>222</v>
      </c>
      <c r="C279" s="197" t="s">
        <v>167</v>
      </c>
      <c r="D279" s="184">
        <v>21</v>
      </c>
      <c r="E279" s="184">
        <v>15</v>
      </c>
      <c r="F279" s="184">
        <v>0</v>
      </c>
      <c r="G279" s="184">
        <v>19</v>
      </c>
      <c r="H279" s="184">
        <v>0</v>
      </c>
      <c r="I279" s="184">
        <v>0</v>
      </c>
      <c r="J279" s="184">
        <v>0</v>
      </c>
      <c r="K279" s="184">
        <v>0</v>
      </c>
      <c r="L279" s="184">
        <v>0</v>
      </c>
      <c r="M279" s="184">
        <v>4</v>
      </c>
      <c r="N279" s="184">
        <v>59</v>
      </c>
      <c r="O279" t="str">
        <f>IF(AND(H279&gt;=Data!$P$11,G279&gt;=Data!$P$7,M279&gt;=Data!$P$14),"GM"," ")</f>
        <v xml:space="preserve"> </v>
      </c>
      <c r="P279" s="160">
        <v>0</v>
      </c>
      <c r="Q279" s="184" t="s">
        <v>161</v>
      </c>
      <c r="R279" s="184">
        <v>10</v>
      </c>
      <c r="S279" s="237" t="s">
        <v>697</v>
      </c>
    </row>
    <row r="280" spans="1:19" ht="16.5" thickBot="1">
      <c r="A280" s="55">
        <v>277</v>
      </c>
      <c r="B280" s="179">
        <v>223</v>
      </c>
      <c r="C280" s="198" t="s">
        <v>367</v>
      </c>
      <c r="D280" s="181">
        <v>42</v>
      </c>
      <c r="E280" s="181">
        <v>0</v>
      </c>
      <c r="F280" s="181">
        <v>0</v>
      </c>
      <c r="G280" s="181">
        <v>0</v>
      </c>
      <c r="H280" s="181">
        <v>0</v>
      </c>
      <c r="I280" s="181">
        <v>0</v>
      </c>
      <c r="J280" s="181">
        <v>0</v>
      </c>
      <c r="K280" s="181">
        <v>0</v>
      </c>
      <c r="L280" s="181">
        <v>0</v>
      </c>
      <c r="M280" s="181">
        <v>11</v>
      </c>
      <c r="N280" s="181">
        <v>53</v>
      </c>
      <c r="O280" t="str">
        <f>IF(AND(H280&gt;=Data!$P$11,G280&gt;=Data!$P$7,M280&gt;=Data!$P$14),"GM"," ")</f>
        <v xml:space="preserve"> </v>
      </c>
      <c r="P280" s="160">
        <v>0</v>
      </c>
      <c r="Q280" s="181" t="s">
        <v>161</v>
      </c>
      <c r="R280" s="181">
        <v>12</v>
      </c>
      <c r="S280" s="238" t="s">
        <v>697</v>
      </c>
    </row>
    <row r="281" spans="1:19" ht="16.5" thickBot="1">
      <c r="A281" s="55">
        <v>278</v>
      </c>
      <c r="B281" s="182">
        <v>224</v>
      </c>
      <c r="C281" s="197" t="s">
        <v>355</v>
      </c>
      <c r="D281" s="184">
        <v>0</v>
      </c>
      <c r="E281" s="184">
        <v>0</v>
      </c>
      <c r="F281" s="184">
        <v>0</v>
      </c>
      <c r="G281" s="184">
        <v>0</v>
      </c>
      <c r="H281" s="184">
        <v>0</v>
      </c>
      <c r="I281" s="184">
        <v>48</v>
      </c>
      <c r="J281" s="184">
        <v>0</v>
      </c>
      <c r="K281" s="184">
        <v>0</v>
      </c>
      <c r="L281" s="184">
        <v>0</v>
      </c>
      <c r="M281" s="184">
        <v>0</v>
      </c>
      <c r="N281" s="184">
        <v>48</v>
      </c>
      <c r="O281" t="str">
        <f>IF(AND(H281&gt;=Data!$P$11,G281&gt;=Data!$P$7,M281&gt;=Data!$P$14),"GM"," ")</f>
        <v xml:space="preserve"> </v>
      </c>
      <c r="P281" s="160">
        <v>0</v>
      </c>
      <c r="Q281" s="184" t="s">
        <v>161</v>
      </c>
      <c r="R281" s="184">
        <v>17</v>
      </c>
      <c r="S281" s="237" t="s">
        <v>696</v>
      </c>
    </row>
    <row r="282" spans="1:19" ht="16.5" thickBot="1">
      <c r="A282" s="55">
        <v>279</v>
      </c>
      <c r="B282" s="179">
        <v>225</v>
      </c>
      <c r="C282" s="198" t="s">
        <v>488</v>
      </c>
      <c r="D282" s="181">
        <v>0</v>
      </c>
      <c r="E282" s="181">
        <v>0</v>
      </c>
      <c r="F282" s="181">
        <v>0</v>
      </c>
      <c r="G282" s="181">
        <v>0</v>
      </c>
      <c r="H282" s="181">
        <v>0</v>
      </c>
      <c r="I282" s="181">
        <v>0</v>
      </c>
      <c r="J282" s="181">
        <v>0</v>
      </c>
      <c r="K282" s="181">
        <v>0</v>
      </c>
      <c r="L282" s="181">
        <v>47</v>
      </c>
      <c r="M282" s="181">
        <v>0</v>
      </c>
      <c r="N282" s="181">
        <v>47</v>
      </c>
      <c r="O282" t="str">
        <f>IF(AND(H282&gt;=Data!$P$11,G282&gt;=Data!$P$7,M282&gt;=Data!$P$14),"GM"," ")</f>
        <v xml:space="preserve"> </v>
      </c>
      <c r="P282" s="160">
        <v>0</v>
      </c>
      <c r="Q282" s="181" t="s">
        <v>161</v>
      </c>
      <c r="R282" s="181">
        <v>11</v>
      </c>
      <c r="S282" s="238" t="s">
        <v>697</v>
      </c>
    </row>
    <row r="283" spans="1:19" ht="16.5" thickBot="1">
      <c r="A283" s="55">
        <v>280</v>
      </c>
      <c r="B283" s="182">
        <v>225</v>
      </c>
      <c r="C283" s="197" t="s">
        <v>177</v>
      </c>
      <c r="D283" s="184">
        <v>0</v>
      </c>
      <c r="E283" s="184">
        <v>0</v>
      </c>
      <c r="F283" s="184">
        <v>0</v>
      </c>
      <c r="G283" s="184">
        <v>0</v>
      </c>
      <c r="H283" s="184">
        <v>0</v>
      </c>
      <c r="I283" s="184">
        <v>0</v>
      </c>
      <c r="J283" s="184">
        <v>0</v>
      </c>
      <c r="K283" s="184">
        <v>0</v>
      </c>
      <c r="L283" s="184">
        <v>47</v>
      </c>
      <c r="M283" s="184">
        <v>0</v>
      </c>
      <c r="N283" s="184">
        <v>47</v>
      </c>
      <c r="O283" t="str">
        <f>IF(AND(H283&gt;=Data!$P$11,G283&gt;=Data!$P$7,M283&gt;=Data!$P$14),"GM"," ")</f>
        <v xml:space="preserve"> </v>
      </c>
      <c r="P283" s="160">
        <v>0</v>
      </c>
      <c r="Q283" s="184" t="s">
        <v>161</v>
      </c>
      <c r="R283" s="184">
        <v>15</v>
      </c>
      <c r="S283" s="237" t="s">
        <v>696</v>
      </c>
    </row>
    <row r="284" spans="1:19" ht="16.5" thickBot="1">
      <c r="A284" s="55">
        <v>281</v>
      </c>
      <c r="B284" s="179">
        <v>226</v>
      </c>
      <c r="C284" s="198" t="s">
        <v>493</v>
      </c>
      <c r="D284" s="181">
        <v>11</v>
      </c>
      <c r="E284" s="181">
        <v>30</v>
      </c>
      <c r="F284" s="181">
        <v>0</v>
      </c>
      <c r="G284" s="181">
        <v>0</v>
      </c>
      <c r="H284" s="181">
        <v>0</v>
      </c>
      <c r="I284" s="181">
        <v>0</v>
      </c>
      <c r="J284" s="181">
        <v>0</v>
      </c>
      <c r="K284" s="181">
        <v>0</v>
      </c>
      <c r="L284" s="181">
        <v>0</v>
      </c>
      <c r="M284" s="181">
        <v>2</v>
      </c>
      <c r="N284" s="181">
        <v>43</v>
      </c>
      <c r="O284" t="str">
        <f>IF(AND(H284&gt;=Data!$P$11,G284&gt;=Data!$P$7,M284&gt;=Data!$P$14),"GM"," ")</f>
        <v xml:space="preserve"> </v>
      </c>
      <c r="P284" s="160">
        <v>0</v>
      </c>
      <c r="Q284" s="181" t="s">
        <v>161</v>
      </c>
      <c r="R284" s="181">
        <v>11</v>
      </c>
      <c r="S284" s="238" t="s">
        <v>697</v>
      </c>
    </row>
    <row r="285" spans="1:19" ht="16.5" thickBot="1">
      <c r="A285" s="55">
        <v>282</v>
      </c>
      <c r="B285" s="182">
        <v>227</v>
      </c>
      <c r="C285" s="197" t="s">
        <v>209</v>
      </c>
      <c r="D285" s="184">
        <v>21</v>
      </c>
      <c r="E285" s="184">
        <v>0</v>
      </c>
      <c r="F285" s="184">
        <v>0</v>
      </c>
      <c r="G285" s="184">
        <v>0</v>
      </c>
      <c r="H285" s="184">
        <v>0</v>
      </c>
      <c r="I285" s="184">
        <v>0</v>
      </c>
      <c r="J285" s="184">
        <v>0</v>
      </c>
      <c r="K285" s="184">
        <v>0</v>
      </c>
      <c r="L285" s="184">
        <v>0</v>
      </c>
      <c r="M285" s="184">
        <v>21</v>
      </c>
      <c r="N285" s="184">
        <v>42</v>
      </c>
      <c r="O285" t="str">
        <f>IF(AND(H285&gt;=Data!$P$11,G285&gt;=Data!$P$7,M285&gt;=Data!$P$14),"GM"," ")</f>
        <v xml:space="preserve"> </v>
      </c>
      <c r="P285" s="160">
        <v>0</v>
      </c>
      <c r="Q285" s="184" t="s">
        <v>161</v>
      </c>
      <c r="R285" s="184">
        <v>11</v>
      </c>
      <c r="S285" s="237" t="s">
        <v>697</v>
      </c>
    </row>
    <row r="286" spans="1:19" ht="16.5" thickBot="1">
      <c r="A286" s="55">
        <v>283</v>
      </c>
      <c r="B286" s="179">
        <v>227</v>
      </c>
      <c r="C286" s="198" t="s">
        <v>352</v>
      </c>
      <c r="D286" s="181">
        <v>42</v>
      </c>
      <c r="E286" s="181">
        <v>0</v>
      </c>
      <c r="F286" s="181">
        <v>0</v>
      </c>
      <c r="G286" s="181">
        <v>0</v>
      </c>
      <c r="H286" s="181">
        <v>0</v>
      </c>
      <c r="I286" s="181">
        <v>0</v>
      </c>
      <c r="J286" s="181">
        <v>0</v>
      </c>
      <c r="K286" s="181">
        <v>0</v>
      </c>
      <c r="L286" s="181">
        <v>0</v>
      </c>
      <c r="M286" s="181">
        <v>0</v>
      </c>
      <c r="N286" s="181">
        <v>42</v>
      </c>
      <c r="O286" t="str">
        <f>IF(AND(H286&gt;=Data!$P$11,G286&gt;=Data!$P$7,M286&gt;=Data!$P$14),"GM"," ")</f>
        <v xml:space="preserve"> </v>
      </c>
      <c r="P286" s="160">
        <v>0</v>
      </c>
      <c r="Q286" s="181" t="s">
        <v>161</v>
      </c>
      <c r="R286" s="181">
        <v>11</v>
      </c>
      <c r="S286" s="238" t="s">
        <v>697</v>
      </c>
    </row>
    <row r="287" spans="1:19" ht="16.5" thickBot="1">
      <c r="A287" s="55">
        <v>284</v>
      </c>
      <c r="B287" s="182">
        <v>228</v>
      </c>
      <c r="C287" s="197" t="s">
        <v>307</v>
      </c>
      <c r="D287" s="184">
        <v>11</v>
      </c>
      <c r="E287" s="184">
        <v>30</v>
      </c>
      <c r="F287" s="184">
        <v>0</v>
      </c>
      <c r="G287" s="184">
        <v>0</v>
      </c>
      <c r="H287" s="184">
        <v>0</v>
      </c>
      <c r="I287" s="184">
        <v>0</v>
      </c>
      <c r="J287" s="184">
        <v>0</v>
      </c>
      <c r="K287" s="184">
        <v>0</v>
      </c>
      <c r="L287" s="184">
        <v>0</v>
      </c>
      <c r="M287" s="184">
        <v>0</v>
      </c>
      <c r="N287" s="184">
        <v>41</v>
      </c>
      <c r="O287" t="str">
        <f>IF(AND(H287&gt;=Data!$P$11,G287&gt;=Data!$P$7,M287&gt;=Data!$P$14),"GM"," ")</f>
        <v xml:space="preserve"> </v>
      </c>
      <c r="P287" s="160">
        <v>0</v>
      </c>
      <c r="Q287" s="184" t="s">
        <v>161</v>
      </c>
      <c r="R287" s="184">
        <v>13</v>
      </c>
      <c r="S287" s="237" t="s">
        <v>696</v>
      </c>
    </row>
    <row r="288" spans="1:19" ht="16.5" thickBot="1">
      <c r="A288" s="55">
        <v>285</v>
      </c>
      <c r="B288" s="179">
        <v>229</v>
      </c>
      <c r="C288" s="198" t="s">
        <v>166</v>
      </c>
      <c r="D288" s="181">
        <v>11</v>
      </c>
      <c r="E288" s="181">
        <v>0</v>
      </c>
      <c r="F288" s="181">
        <v>0</v>
      </c>
      <c r="G288" s="181">
        <v>0</v>
      </c>
      <c r="H288" s="181">
        <v>0</v>
      </c>
      <c r="I288" s="181">
        <v>0</v>
      </c>
      <c r="J288" s="181">
        <v>24</v>
      </c>
      <c r="K288" s="181">
        <v>0</v>
      </c>
      <c r="L288" s="181">
        <v>0</v>
      </c>
      <c r="M288" s="181">
        <v>2</v>
      </c>
      <c r="N288" s="181">
        <v>37</v>
      </c>
      <c r="O288" t="str">
        <f>IF(AND(H288&gt;=Data!$P$11,G288&gt;=Data!$P$7,M288&gt;=Data!$P$14),"GM"," ")</f>
        <v xml:space="preserve"> </v>
      </c>
      <c r="P288" s="160">
        <v>0</v>
      </c>
      <c r="Q288" s="181" t="s">
        <v>161</v>
      </c>
      <c r="R288" s="181">
        <v>10</v>
      </c>
      <c r="S288" s="238" t="s">
        <v>697</v>
      </c>
    </row>
    <row r="289" spans="1:19" ht="16.5" thickBot="1">
      <c r="A289" s="55">
        <v>286</v>
      </c>
      <c r="B289" s="182">
        <v>230</v>
      </c>
      <c r="C289" s="197" t="s">
        <v>302</v>
      </c>
      <c r="D289" s="184">
        <v>11</v>
      </c>
      <c r="E289" s="184">
        <v>0</v>
      </c>
      <c r="F289" s="184">
        <v>0</v>
      </c>
      <c r="G289" s="184">
        <v>0</v>
      </c>
      <c r="H289" s="184">
        <v>0</v>
      </c>
      <c r="I289" s="184">
        <v>0</v>
      </c>
      <c r="J289" s="184">
        <v>0</v>
      </c>
      <c r="K289" s="184">
        <v>0</v>
      </c>
      <c r="L289" s="184">
        <v>0</v>
      </c>
      <c r="M289" s="184">
        <v>23</v>
      </c>
      <c r="N289" s="184">
        <v>34</v>
      </c>
      <c r="O289" t="str">
        <f>IF(AND(H289&gt;=Data!$P$11,G289&gt;=Data!$P$7,M289&gt;=Data!$P$14),"GM"," ")</f>
        <v xml:space="preserve"> </v>
      </c>
      <c r="P289" s="160">
        <v>0</v>
      </c>
      <c r="Q289" s="184" t="s">
        <v>161</v>
      </c>
      <c r="R289" s="184">
        <v>13</v>
      </c>
      <c r="S289" s="237" t="s">
        <v>696</v>
      </c>
    </row>
    <row r="290" spans="1:19" ht="16.5" thickBot="1">
      <c r="A290" s="55">
        <v>287</v>
      </c>
      <c r="B290" s="179">
        <v>230</v>
      </c>
      <c r="C290" s="198" t="s">
        <v>188</v>
      </c>
      <c r="D290" s="181">
        <v>11</v>
      </c>
      <c r="E290" s="181">
        <v>0</v>
      </c>
      <c r="F290" s="181">
        <v>0</v>
      </c>
      <c r="G290" s="181">
        <v>0</v>
      </c>
      <c r="H290" s="181">
        <v>0</v>
      </c>
      <c r="I290" s="181">
        <v>0</v>
      </c>
      <c r="J290" s="181">
        <v>0</v>
      </c>
      <c r="K290" s="181">
        <v>0</v>
      </c>
      <c r="L290" s="181">
        <v>0</v>
      </c>
      <c r="M290" s="181">
        <v>23</v>
      </c>
      <c r="N290" s="181">
        <v>34</v>
      </c>
      <c r="O290" t="str">
        <f>IF(AND(H290&gt;=Data!$P$11,G290&gt;=Data!$P$7,M290&gt;=Data!$P$14),"GM"," ")</f>
        <v xml:space="preserve"> </v>
      </c>
      <c r="P290" s="160">
        <v>0</v>
      </c>
      <c r="Q290" s="181" t="s">
        <v>161</v>
      </c>
      <c r="R290" s="181">
        <v>15</v>
      </c>
      <c r="S290" s="238" t="s">
        <v>696</v>
      </c>
    </row>
    <row r="291" spans="1:19" ht="16.5" thickBot="1">
      <c r="A291" s="55">
        <v>288</v>
      </c>
      <c r="B291" s="182">
        <v>231</v>
      </c>
      <c r="C291" s="197" t="s">
        <v>279</v>
      </c>
      <c r="D291" s="184">
        <v>0</v>
      </c>
      <c r="E291" s="184">
        <v>0</v>
      </c>
      <c r="F291" s="184">
        <v>0</v>
      </c>
      <c r="G291" s="184">
        <v>0</v>
      </c>
      <c r="H291" s="184">
        <v>0</v>
      </c>
      <c r="I291" s="184">
        <v>0</v>
      </c>
      <c r="J291" s="184">
        <v>0</v>
      </c>
      <c r="K291" s="184">
        <v>13</v>
      </c>
      <c r="L291" s="184">
        <v>0</v>
      </c>
      <c r="M291" s="184">
        <v>19</v>
      </c>
      <c r="N291" s="184">
        <v>32</v>
      </c>
      <c r="O291" t="str">
        <f>IF(AND(H291&gt;=Data!$P$11,G291&gt;=Data!$P$7,M291&gt;=Data!$P$14),"GM"," ")</f>
        <v xml:space="preserve"> </v>
      </c>
      <c r="P291" s="160">
        <v>0</v>
      </c>
      <c r="Q291" s="184" t="s">
        <v>161</v>
      </c>
      <c r="R291" s="184">
        <v>13</v>
      </c>
      <c r="S291" s="237" t="s">
        <v>696</v>
      </c>
    </row>
    <row r="292" spans="1:19" ht="16.5" thickBot="1">
      <c r="A292" s="55">
        <v>289</v>
      </c>
      <c r="B292" s="179">
        <v>231</v>
      </c>
      <c r="C292" s="198" t="s">
        <v>425</v>
      </c>
      <c r="D292" s="181">
        <v>11</v>
      </c>
      <c r="E292" s="181">
        <v>0</v>
      </c>
      <c r="F292" s="181">
        <v>0</v>
      </c>
      <c r="G292" s="181">
        <v>0</v>
      </c>
      <c r="H292" s="181">
        <v>0</v>
      </c>
      <c r="I292" s="181">
        <v>0</v>
      </c>
      <c r="J292" s="181">
        <v>0</v>
      </c>
      <c r="K292" s="181">
        <v>0</v>
      </c>
      <c r="L292" s="181">
        <v>0</v>
      </c>
      <c r="M292" s="181">
        <v>21</v>
      </c>
      <c r="N292" s="181">
        <v>32</v>
      </c>
      <c r="O292" t="str">
        <f>IF(AND(H292&gt;=Data!$P$11,G292&gt;=Data!$P$7,M292&gt;=Data!$P$14),"GM"," ")</f>
        <v xml:space="preserve"> </v>
      </c>
      <c r="P292" s="160">
        <v>0</v>
      </c>
      <c r="Q292" s="181" t="s">
        <v>161</v>
      </c>
      <c r="R292" s="181">
        <v>14</v>
      </c>
      <c r="S292" s="238" t="s">
        <v>696</v>
      </c>
    </row>
    <row r="293" spans="1:19" ht="16.5" thickBot="1">
      <c r="A293" s="55">
        <v>290</v>
      </c>
      <c r="B293" s="182">
        <v>232</v>
      </c>
      <c r="C293" s="197" t="s">
        <v>485</v>
      </c>
      <c r="D293" s="184">
        <v>0</v>
      </c>
      <c r="E293" s="184">
        <v>0</v>
      </c>
      <c r="F293" s="184">
        <v>0</v>
      </c>
      <c r="G293" s="184">
        <v>0</v>
      </c>
      <c r="H293" s="184">
        <v>0</v>
      </c>
      <c r="I293" s="184">
        <v>0</v>
      </c>
      <c r="J293" s="184">
        <v>0</v>
      </c>
      <c r="K293" s="184">
        <v>0</v>
      </c>
      <c r="L293" s="184">
        <v>0</v>
      </c>
      <c r="M293" s="184">
        <v>30</v>
      </c>
      <c r="N293" s="184">
        <v>30</v>
      </c>
      <c r="O293" t="str">
        <f>IF(AND(H293&gt;=Data!$P$11,G293&gt;=Data!$P$7,M293&gt;=Data!$P$14),"GM"," ")</f>
        <v xml:space="preserve"> </v>
      </c>
      <c r="P293" s="160">
        <v>0</v>
      </c>
      <c r="Q293" s="184" t="s">
        <v>161</v>
      </c>
      <c r="R293" s="184">
        <v>13</v>
      </c>
      <c r="S293" s="237" t="s">
        <v>696</v>
      </c>
    </row>
    <row r="294" spans="1:19" ht="16.5" thickBot="1">
      <c r="A294" s="55">
        <v>291</v>
      </c>
      <c r="B294" s="179">
        <v>233</v>
      </c>
      <c r="C294" s="198" t="s">
        <v>172</v>
      </c>
      <c r="D294" s="181">
        <v>0</v>
      </c>
      <c r="E294" s="181">
        <v>0</v>
      </c>
      <c r="F294" s="181">
        <v>0</v>
      </c>
      <c r="G294" s="181">
        <v>0</v>
      </c>
      <c r="H294" s="181">
        <v>0</v>
      </c>
      <c r="I294" s="181">
        <v>29</v>
      </c>
      <c r="J294" s="181">
        <v>0</v>
      </c>
      <c r="K294" s="181">
        <v>0</v>
      </c>
      <c r="L294" s="181">
        <v>0</v>
      </c>
      <c r="M294" s="181">
        <v>0</v>
      </c>
      <c r="N294" s="181">
        <v>29</v>
      </c>
      <c r="O294" t="str">
        <f>IF(AND(H294&gt;=Data!$P$11,G294&gt;=Data!$P$7,M294&gt;=Data!$P$14),"GM"," ")</f>
        <v xml:space="preserve"> </v>
      </c>
      <c r="P294" s="160">
        <v>0</v>
      </c>
      <c r="Q294" s="181" t="s">
        <v>161</v>
      </c>
      <c r="R294" s="181">
        <v>14</v>
      </c>
      <c r="S294" s="238" t="s">
        <v>696</v>
      </c>
    </row>
    <row r="295" spans="1:19" ht="16.5" thickBot="1">
      <c r="A295" s="55">
        <v>292</v>
      </c>
      <c r="B295" s="182">
        <v>233</v>
      </c>
      <c r="C295" s="197" t="s">
        <v>391</v>
      </c>
      <c r="D295" s="184">
        <v>21</v>
      </c>
      <c r="E295" s="184">
        <v>0</v>
      </c>
      <c r="F295" s="184">
        <v>8</v>
      </c>
      <c r="G295" s="184">
        <v>0</v>
      </c>
      <c r="H295" s="184">
        <v>0</v>
      </c>
      <c r="I295" s="184">
        <v>0</v>
      </c>
      <c r="J295" s="184">
        <v>0</v>
      </c>
      <c r="K295" s="184">
        <v>0</v>
      </c>
      <c r="L295" s="184">
        <v>0</v>
      </c>
      <c r="M295" s="184">
        <v>0</v>
      </c>
      <c r="N295" s="184">
        <v>29</v>
      </c>
      <c r="O295" t="str">
        <f>IF(AND(H295&gt;=Data!$P$11,G295&gt;=Data!$P$7,M295&gt;=Data!$P$14),"GM"," ")</f>
        <v xml:space="preserve"> </v>
      </c>
      <c r="P295" s="160">
        <v>0</v>
      </c>
      <c r="Q295" s="184" t="s">
        <v>161</v>
      </c>
      <c r="R295" s="184">
        <v>36</v>
      </c>
      <c r="S295" s="237" t="s">
        <v>695</v>
      </c>
    </row>
    <row r="296" spans="1:19" ht="16.5" thickBot="1">
      <c r="A296" s="55">
        <v>293</v>
      </c>
      <c r="B296" s="179">
        <v>234</v>
      </c>
      <c r="C296" s="198" t="s">
        <v>300</v>
      </c>
      <c r="D296" s="181">
        <v>21</v>
      </c>
      <c r="E296" s="181">
        <v>0</v>
      </c>
      <c r="F296" s="181">
        <v>0</v>
      </c>
      <c r="G296" s="181">
        <v>0</v>
      </c>
      <c r="H296" s="181">
        <v>0</v>
      </c>
      <c r="I296" s="181">
        <v>0</v>
      </c>
      <c r="J296" s="181">
        <v>0</v>
      </c>
      <c r="K296" s="181">
        <v>0</v>
      </c>
      <c r="L296" s="181">
        <v>0</v>
      </c>
      <c r="M296" s="181">
        <v>6</v>
      </c>
      <c r="N296" s="181">
        <v>27</v>
      </c>
      <c r="O296" t="str">
        <f>IF(AND(H296&gt;=Data!$P$11,G296&gt;=Data!$P$7,M296&gt;=Data!$P$14),"GM"," ")</f>
        <v xml:space="preserve"> </v>
      </c>
      <c r="P296" s="160">
        <v>0</v>
      </c>
      <c r="Q296" s="181" t="s">
        <v>161</v>
      </c>
      <c r="R296" s="181">
        <v>13</v>
      </c>
      <c r="S296" s="238" t="s">
        <v>696</v>
      </c>
    </row>
    <row r="297" spans="1:19" ht="16.5" thickBot="1">
      <c r="A297" s="55">
        <v>294</v>
      </c>
      <c r="B297" s="182">
        <v>234</v>
      </c>
      <c r="C297" s="197" t="s">
        <v>475</v>
      </c>
      <c r="D297" s="184">
        <v>11</v>
      </c>
      <c r="E297" s="184">
        <v>0</v>
      </c>
      <c r="F297" s="184">
        <v>16</v>
      </c>
      <c r="G297" s="184">
        <v>0</v>
      </c>
      <c r="H297" s="184">
        <v>0</v>
      </c>
      <c r="I297" s="184">
        <v>0</v>
      </c>
      <c r="J297" s="184">
        <v>0</v>
      </c>
      <c r="K297" s="184">
        <v>0</v>
      </c>
      <c r="L297" s="184">
        <v>0</v>
      </c>
      <c r="M297" s="184">
        <v>0</v>
      </c>
      <c r="N297" s="184">
        <v>27</v>
      </c>
      <c r="O297" t="str">
        <f>IF(AND(H297&gt;=Data!$P$11,G297&gt;=Data!$P$7,M297&gt;=Data!$P$14),"GM"," ")</f>
        <v xml:space="preserve"> </v>
      </c>
      <c r="P297" s="160">
        <v>0</v>
      </c>
      <c r="Q297" s="184" t="s">
        <v>161</v>
      </c>
      <c r="R297" s="184">
        <v>15</v>
      </c>
      <c r="S297" s="237" t="s">
        <v>696</v>
      </c>
    </row>
    <row r="298" spans="1:19" ht="16.5" thickBot="1">
      <c r="A298" s="55">
        <v>295</v>
      </c>
      <c r="B298" s="179">
        <v>235</v>
      </c>
      <c r="C298" s="198" t="s">
        <v>162</v>
      </c>
      <c r="D298" s="181">
        <v>11</v>
      </c>
      <c r="E298" s="181">
        <v>0</v>
      </c>
      <c r="F298" s="181">
        <v>0</v>
      </c>
      <c r="G298" s="181">
        <v>0</v>
      </c>
      <c r="H298" s="181">
        <v>0</v>
      </c>
      <c r="I298" s="181">
        <v>0</v>
      </c>
      <c r="J298" s="181">
        <v>0</v>
      </c>
      <c r="K298" s="181">
        <v>0</v>
      </c>
      <c r="L298" s="181">
        <v>0</v>
      </c>
      <c r="M298" s="181">
        <v>11</v>
      </c>
      <c r="N298" s="181">
        <v>22</v>
      </c>
      <c r="O298" t="str">
        <f>IF(AND(H298&gt;=Data!$P$11,G298&gt;=Data!$P$7,M298&gt;=Data!$P$14),"GM"," ")</f>
        <v xml:space="preserve"> </v>
      </c>
      <c r="P298" s="160">
        <v>0</v>
      </c>
      <c r="Q298" s="181" t="s">
        <v>161</v>
      </c>
      <c r="R298" s="181">
        <v>10</v>
      </c>
      <c r="S298" s="238" t="s">
        <v>697</v>
      </c>
    </row>
    <row r="299" spans="1:19" ht="16.5" thickBot="1">
      <c r="A299" s="55">
        <v>296</v>
      </c>
      <c r="B299" s="182">
        <v>235</v>
      </c>
      <c r="C299" s="197" t="s">
        <v>482</v>
      </c>
      <c r="D299" s="184">
        <v>21</v>
      </c>
      <c r="E299" s="184">
        <v>0</v>
      </c>
      <c r="F299" s="184">
        <v>0</v>
      </c>
      <c r="G299" s="184">
        <v>0</v>
      </c>
      <c r="H299" s="184">
        <v>0</v>
      </c>
      <c r="I299" s="184">
        <v>0</v>
      </c>
      <c r="J299" s="184">
        <v>0</v>
      </c>
      <c r="K299" s="184">
        <v>0</v>
      </c>
      <c r="L299" s="184">
        <v>0</v>
      </c>
      <c r="M299" s="184">
        <v>0</v>
      </c>
      <c r="N299" s="184">
        <v>21</v>
      </c>
      <c r="O299" t="str">
        <f>IF(AND(H299&gt;=Data!$P$11,G299&gt;=Data!$P$7,M299&gt;=Data!$P$14),"GM"," ")</f>
        <v xml:space="preserve"> </v>
      </c>
      <c r="P299" s="160">
        <v>0</v>
      </c>
      <c r="Q299" s="184" t="s">
        <v>161</v>
      </c>
      <c r="R299" s="184">
        <v>11</v>
      </c>
      <c r="S299" s="237" t="s">
        <v>697</v>
      </c>
    </row>
    <row r="300" spans="1:19" ht="16.5" thickBot="1">
      <c r="A300" s="55">
        <v>297</v>
      </c>
      <c r="B300" s="179">
        <v>235</v>
      </c>
      <c r="C300" s="198" t="s">
        <v>477</v>
      </c>
      <c r="D300" s="181">
        <v>21</v>
      </c>
      <c r="E300" s="181">
        <v>0</v>
      </c>
      <c r="F300" s="181">
        <v>0</v>
      </c>
      <c r="G300" s="181">
        <v>0</v>
      </c>
      <c r="H300" s="181">
        <v>0</v>
      </c>
      <c r="I300" s="181">
        <v>0</v>
      </c>
      <c r="J300" s="181">
        <v>0</v>
      </c>
      <c r="K300" s="181">
        <v>0</v>
      </c>
      <c r="L300" s="181">
        <v>0</v>
      </c>
      <c r="M300" s="181">
        <v>0</v>
      </c>
      <c r="N300" s="181">
        <v>21</v>
      </c>
      <c r="O300" t="str">
        <f>IF(AND(H300&gt;=Data!$P$11,G300&gt;=Data!$P$7,M300&gt;=Data!$P$14),"GM"," ")</f>
        <v xml:space="preserve"> </v>
      </c>
      <c r="P300" s="160">
        <v>0</v>
      </c>
      <c r="Q300" s="181" t="s">
        <v>161</v>
      </c>
      <c r="R300" s="181">
        <v>12</v>
      </c>
      <c r="S300" s="238" t="s">
        <v>697</v>
      </c>
    </row>
    <row r="301" spans="1:19" ht="16.5" thickBot="1">
      <c r="A301" s="55">
        <v>298</v>
      </c>
      <c r="B301" s="182">
        <v>236</v>
      </c>
      <c r="C301" s="197" t="s">
        <v>487</v>
      </c>
      <c r="D301" s="184">
        <v>11</v>
      </c>
      <c r="E301" s="184">
        <v>0</v>
      </c>
      <c r="F301" s="184">
        <v>0</v>
      </c>
      <c r="G301" s="184">
        <v>0</v>
      </c>
      <c r="H301" s="184">
        <v>0</v>
      </c>
      <c r="I301" s="184">
        <v>0</v>
      </c>
      <c r="J301" s="184">
        <v>0</v>
      </c>
      <c r="K301" s="184">
        <v>0</v>
      </c>
      <c r="L301" s="184">
        <v>0</v>
      </c>
      <c r="M301" s="184">
        <v>9</v>
      </c>
      <c r="N301" s="184">
        <v>20</v>
      </c>
      <c r="O301" t="str">
        <f>IF(AND(H301&gt;=Data!$P$11,G301&gt;=Data!$P$7,M301&gt;=Data!$P$14),"GM"," ")</f>
        <v xml:space="preserve"> </v>
      </c>
      <c r="P301" s="160">
        <v>0</v>
      </c>
      <c r="Q301" s="184" t="s">
        <v>161</v>
      </c>
      <c r="R301" s="184">
        <v>11</v>
      </c>
      <c r="S301" s="237" t="s">
        <v>697</v>
      </c>
    </row>
    <row r="302" spans="1:19" ht="16.5" thickBot="1">
      <c r="A302" s="55">
        <v>299</v>
      </c>
      <c r="B302" s="179">
        <v>236</v>
      </c>
      <c r="C302" s="198" t="s">
        <v>433</v>
      </c>
      <c r="D302" s="181">
        <v>11</v>
      </c>
      <c r="E302" s="181">
        <v>0</v>
      </c>
      <c r="F302" s="181">
        <v>0</v>
      </c>
      <c r="G302" s="181">
        <v>0</v>
      </c>
      <c r="H302" s="181">
        <v>0</v>
      </c>
      <c r="I302" s="181">
        <v>0</v>
      </c>
      <c r="J302" s="181">
        <v>8</v>
      </c>
      <c r="K302" s="181">
        <v>0</v>
      </c>
      <c r="L302" s="181">
        <v>0</v>
      </c>
      <c r="M302" s="181">
        <v>0</v>
      </c>
      <c r="N302" s="181">
        <v>19</v>
      </c>
      <c r="O302" t="str">
        <f>IF(AND(H302&gt;=Data!$P$11,G302&gt;=Data!$P$7,M302&gt;=Data!$P$14),"GM"," ")</f>
        <v xml:space="preserve"> </v>
      </c>
      <c r="P302" s="160">
        <v>0</v>
      </c>
      <c r="Q302" s="181" t="s">
        <v>161</v>
      </c>
      <c r="R302" s="181">
        <v>13</v>
      </c>
      <c r="S302" s="238" t="s">
        <v>696</v>
      </c>
    </row>
    <row r="303" spans="1:19" ht="16.5" thickBot="1">
      <c r="A303" s="55">
        <v>300</v>
      </c>
      <c r="B303" s="182">
        <v>237</v>
      </c>
      <c r="C303" s="197" t="s">
        <v>441</v>
      </c>
      <c r="D303" s="184">
        <v>11</v>
      </c>
      <c r="E303" s="184">
        <v>0</v>
      </c>
      <c r="F303" s="184">
        <v>0</v>
      </c>
      <c r="G303" s="184">
        <v>0</v>
      </c>
      <c r="H303" s="184">
        <v>0</v>
      </c>
      <c r="I303" s="184">
        <v>7</v>
      </c>
      <c r="J303" s="184">
        <v>0</v>
      </c>
      <c r="K303" s="184">
        <v>0</v>
      </c>
      <c r="L303" s="184">
        <v>0</v>
      </c>
      <c r="M303" s="184">
        <v>0</v>
      </c>
      <c r="N303" s="184">
        <v>18</v>
      </c>
      <c r="O303" t="str">
        <f>IF(AND(H303&gt;=Data!$P$11,G303&gt;=Data!$P$7,M303&gt;=Data!$P$14),"GM"," ")</f>
        <v xml:space="preserve"> </v>
      </c>
      <c r="P303" s="160">
        <v>0</v>
      </c>
      <c r="Q303" s="184" t="s">
        <v>161</v>
      </c>
      <c r="R303" s="184">
        <v>13</v>
      </c>
      <c r="S303" s="237" t="s">
        <v>696</v>
      </c>
    </row>
    <row r="304" spans="1:19" ht="16.5" thickBot="1">
      <c r="A304" s="55">
        <v>301</v>
      </c>
      <c r="B304" s="179">
        <v>238</v>
      </c>
      <c r="C304" s="198" t="s">
        <v>175</v>
      </c>
      <c r="D304" s="181">
        <v>0</v>
      </c>
      <c r="E304" s="181">
        <v>0</v>
      </c>
      <c r="F304" s="181">
        <v>0</v>
      </c>
      <c r="G304" s="181">
        <v>0</v>
      </c>
      <c r="H304" s="181">
        <v>0</v>
      </c>
      <c r="I304" s="181">
        <v>0</v>
      </c>
      <c r="J304" s="181">
        <v>0</v>
      </c>
      <c r="K304" s="181">
        <v>0</v>
      </c>
      <c r="L304" s="181">
        <v>0</v>
      </c>
      <c r="M304" s="181">
        <v>15</v>
      </c>
      <c r="N304" s="181">
        <v>15</v>
      </c>
      <c r="O304" t="str">
        <f>IF(AND(H304&gt;=Data!$P$11,G304&gt;=Data!$P$7,M304&gt;=Data!$P$14),"GM"," ")</f>
        <v xml:space="preserve"> </v>
      </c>
      <c r="P304" s="160">
        <v>0</v>
      </c>
      <c r="Q304" s="181" t="s">
        <v>161</v>
      </c>
      <c r="R304" s="181">
        <v>10</v>
      </c>
      <c r="S304" s="238" t="s">
        <v>697</v>
      </c>
    </row>
    <row r="305" spans="1:19" ht="16.5" thickBot="1">
      <c r="A305" s="55">
        <v>302</v>
      </c>
      <c r="B305" s="182">
        <v>239</v>
      </c>
      <c r="C305" s="197" t="s">
        <v>309</v>
      </c>
      <c r="D305" s="184">
        <v>11</v>
      </c>
      <c r="E305" s="184">
        <v>0</v>
      </c>
      <c r="F305" s="184">
        <v>0</v>
      </c>
      <c r="G305" s="184">
        <v>0</v>
      </c>
      <c r="H305" s="184">
        <v>0</v>
      </c>
      <c r="I305" s="184">
        <v>0</v>
      </c>
      <c r="J305" s="184">
        <v>0</v>
      </c>
      <c r="K305" s="184">
        <v>0</v>
      </c>
      <c r="L305" s="184">
        <v>0</v>
      </c>
      <c r="M305" s="184">
        <v>2</v>
      </c>
      <c r="N305" s="184">
        <v>13</v>
      </c>
      <c r="O305" t="str">
        <f>IF(AND(H305&gt;=Data!$P$11,G305&gt;=Data!$P$7,M305&gt;=Data!$P$14),"GM"," ")</f>
        <v xml:space="preserve"> </v>
      </c>
      <c r="P305" s="160">
        <v>0</v>
      </c>
      <c r="Q305" s="184" t="s">
        <v>161</v>
      </c>
      <c r="R305" s="184">
        <v>13</v>
      </c>
      <c r="S305" s="237" t="s">
        <v>696</v>
      </c>
    </row>
    <row r="306" spans="1:19" ht="16.5" thickBot="1">
      <c r="A306" s="55">
        <v>303</v>
      </c>
      <c r="B306" s="179">
        <v>239</v>
      </c>
      <c r="C306" s="198" t="s">
        <v>424</v>
      </c>
      <c r="D306" s="181">
        <v>11</v>
      </c>
      <c r="E306" s="181">
        <v>0</v>
      </c>
      <c r="F306" s="181">
        <v>0</v>
      </c>
      <c r="G306" s="181">
        <v>0</v>
      </c>
      <c r="H306" s="181">
        <v>0</v>
      </c>
      <c r="I306" s="181">
        <v>0</v>
      </c>
      <c r="J306" s="181">
        <v>0</v>
      </c>
      <c r="K306" s="181">
        <v>0</v>
      </c>
      <c r="L306" s="181">
        <v>0</v>
      </c>
      <c r="M306" s="181">
        <v>2</v>
      </c>
      <c r="N306" s="181">
        <v>13</v>
      </c>
      <c r="O306" t="str">
        <f>IF(AND(H306&gt;=Data!$P$11,G306&gt;=Data!$P$7,M306&gt;=Data!$P$14),"GM"," ")</f>
        <v xml:space="preserve"> </v>
      </c>
      <c r="P306" s="160">
        <v>0</v>
      </c>
      <c r="Q306" s="181" t="s">
        <v>161</v>
      </c>
      <c r="R306" s="181">
        <v>14</v>
      </c>
      <c r="S306" s="238" t="s">
        <v>696</v>
      </c>
    </row>
    <row r="307" spans="1:19" ht="16.5" thickBot="1">
      <c r="A307" s="55">
        <v>304</v>
      </c>
      <c r="B307" s="182">
        <v>240</v>
      </c>
      <c r="C307" s="197" t="s">
        <v>481</v>
      </c>
      <c r="D307" s="184">
        <v>0</v>
      </c>
      <c r="E307" s="184">
        <v>0</v>
      </c>
      <c r="F307" s="184">
        <v>8</v>
      </c>
      <c r="G307" s="184">
        <v>0</v>
      </c>
      <c r="H307" s="184">
        <v>0</v>
      </c>
      <c r="I307" s="184">
        <v>0</v>
      </c>
      <c r="J307" s="184">
        <v>0</v>
      </c>
      <c r="K307" s="184">
        <v>0</v>
      </c>
      <c r="L307" s="184">
        <v>0</v>
      </c>
      <c r="M307" s="184">
        <v>4</v>
      </c>
      <c r="N307" s="184">
        <v>12</v>
      </c>
      <c r="O307" t="str">
        <f>IF(AND(H307&gt;=Data!$P$11,G307&gt;=Data!$P$7,M307&gt;=Data!$P$14),"GM"," ")</f>
        <v xml:space="preserve"> </v>
      </c>
      <c r="P307" s="160">
        <v>0</v>
      </c>
      <c r="Q307" s="184" t="s">
        <v>161</v>
      </c>
      <c r="R307" s="184">
        <v>15</v>
      </c>
      <c r="S307" s="237" t="s">
        <v>696</v>
      </c>
    </row>
    <row r="308" spans="1:19" ht="16.5" thickBot="1">
      <c r="A308" s="55">
        <v>305</v>
      </c>
      <c r="B308" s="179">
        <v>241</v>
      </c>
      <c r="C308" s="198" t="s">
        <v>480</v>
      </c>
      <c r="D308" s="181">
        <v>11</v>
      </c>
      <c r="E308" s="181">
        <v>0</v>
      </c>
      <c r="F308" s="181">
        <v>0</v>
      </c>
      <c r="G308" s="181">
        <v>0</v>
      </c>
      <c r="H308" s="181">
        <v>0</v>
      </c>
      <c r="I308" s="181">
        <v>0</v>
      </c>
      <c r="J308" s="181">
        <v>0</v>
      </c>
      <c r="K308" s="181">
        <v>0</v>
      </c>
      <c r="L308" s="181">
        <v>0</v>
      </c>
      <c r="M308" s="181">
        <v>0</v>
      </c>
      <c r="N308" s="181">
        <v>11</v>
      </c>
      <c r="O308" t="str">
        <f>IF(AND(H308&gt;=Data!$P$11,G308&gt;=Data!$P$7,M308&gt;=Data!$P$14),"GM"," ")</f>
        <v xml:space="preserve"> </v>
      </c>
      <c r="P308" s="160">
        <v>0</v>
      </c>
      <c r="Q308" s="181" t="s">
        <v>161</v>
      </c>
      <c r="R308" s="181">
        <v>12</v>
      </c>
      <c r="S308" s="238" t="s">
        <v>697</v>
      </c>
    </row>
    <row r="309" spans="1:19" ht="16.5" thickBot="1">
      <c r="A309" s="55">
        <v>306</v>
      </c>
      <c r="B309" s="182">
        <v>242</v>
      </c>
      <c r="C309" s="197" t="s">
        <v>181</v>
      </c>
      <c r="D309" s="184">
        <v>0</v>
      </c>
      <c r="E309" s="184">
        <v>0</v>
      </c>
      <c r="F309" s="184">
        <v>0</v>
      </c>
      <c r="G309" s="184">
        <v>0</v>
      </c>
      <c r="H309" s="184">
        <v>0</v>
      </c>
      <c r="I309" s="184">
        <v>0</v>
      </c>
      <c r="J309" s="184">
        <v>0</v>
      </c>
      <c r="K309" s="184">
        <v>0</v>
      </c>
      <c r="L309" s="184">
        <v>0</v>
      </c>
      <c r="M309" s="184">
        <v>4</v>
      </c>
      <c r="N309" s="184">
        <v>4</v>
      </c>
      <c r="O309" t="str">
        <f>IF(AND(H309&gt;=Data!$P$11,G309&gt;=Data!$P$7,M309&gt;=Data!$P$14),"GM"," ")</f>
        <v xml:space="preserve"> </v>
      </c>
      <c r="P309" s="160">
        <v>0</v>
      </c>
      <c r="Q309" s="184" t="s">
        <v>161</v>
      </c>
      <c r="R309" s="184">
        <v>15</v>
      </c>
      <c r="S309" s="237" t="s">
        <v>696</v>
      </c>
    </row>
    <row r="310" spans="1:19" ht="16.5" thickBot="1">
      <c r="A310" s="55">
        <v>307</v>
      </c>
      <c r="B310" s="179">
        <v>243</v>
      </c>
      <c r="C310" s="198" t="s">
        <v>346</v>
      </c>
      <c r="D310" s="181">
        <v>0</v>
      </c>
      <c r="E310" s="181">
        <v>0</v>
      </c>
      <c r="F310" s="181">
        <v>0</v>
      </c>
      <c r="G310" s="181">
        <v>0</v>
      </c>
      <c r="H310" s="181">
        <v>0</v>
      </c>
      <c r="I310" s="181">
        <v>0</v>
      </c>
      <c r="J310" s="181">
        <v>0</v>
      </c>
      <c r="K310" s="181">
        <v>0</v>
      </c>
      <c r="L310" s="181">
        <v>0</v>
      </c>
      <c r="M310" s="181">
        <v>0</v>
      </c>
      <c r="N310" s="181">
        <v>0</v>
      </c>
      <c r="O310" t="str">
        <f>IF(AND(H310&gt;=Data!$P$11,G310&gt;=Data!$P$7,M310&gt;=Data!$P$14),"GM"," ")</f>
        <v xml:space="preserve"> </v>
      </c>
      <c r="P310" s="160">
        <v>0</v>
      </c>
      <c r="Q310" s="181" t="s">
        <v>161</v>
      </c>
      <c r="R310" s="181">
        <v>15</v>
      </c>
      <c r="S310" s="238" t="s">
        <v>696</v>
      </c>
    </row>
    <row r="311" spans="1:19" ht="16.5" thickBot="1">
      <c r="A311" s="55">
        <v>308</v>
      </c>
      <c r="B311" s="182">
        <v>243</v>
      </c>
      <c r="C311" s="197" t="s">
        <v>184</v>
      </c>
      <c r="D311" s="184">
        <v>0</v>
      </c>
      <c r="E311" s="184">
        <v>0</v>
      </c>
      <c r="F311" s="184">
        <v>0</v>
      </c>
      <c r="G311" s="184">
        <v>0</v>
      </c>
      <c r="H311" s="184">
        <v>0</v>
      </c>
      <c r="I311" s="184">
        <v>0</v>
      </c>
      <c r="J311" s="184">
        <v>0</v>
      </c>
      <c r="K311" s="184">
        <v>0</v>
      </c>
      <c r="L311" s="184">
        <v>0</v>
      </c>
      <c r="M311" s="184">
        <v>0</v>
      </c>
      <c r="N311" s="184">
        <v>0</v>
      </c>
      <c r="O311" t="str">
        <f>IF(AND(H311&gt;=Data!$P$11,G311&gt;=Data!$P$7,M311&gt;=Data!$P$14),"GM"," ")</f>
        <v xml:space="preserve"> </v>
      </c>
      <c r="P311" s="160">
        <v>0</v>
      </c>
      <c r="Q311" s="184" t="s">
        <v>161</v>
      </c>
      <c r="R311" s="184">
        <v>15</v>
      </c>
      <c r="S311" s="237" t="s">
        <v>696</v>
      </c>
    </row>
    <row r="312" spans="1:19" ht="16.5" thickBot="1">
      <c r="A312" s="55">
        <v>309</v>
      </c>
      <c r="B312" s="179">
        <v>243</v>
      </c>
      <c r="C312" s="198" t="s">
        <v>261</v>
      </c>
      <c r="D312" s="181">
        <v>0</v>
      </c>
      <c r="E312" s="181">
        <v>0</v>
      </c>
      <c r="F312" s="181">
        <v>0</v>
      </c>
      <c r="G312" s="181">
        <v>0</v>
      </c>
      <c r="H312" s="181">
        <v>0</v>
      </c>
      <c r="I312" s="181">
        <v>0</v>
      </c>
      <c r="J312" s="181">
        <v>0</v>
      </c>
      <c r="K312" s="181">
        <v>0</v>
      </c>
      <c r="L312" s="181">
        <v>0</v>
      </c>
      <c r="M312" s="181">
        <v>0</v>
      </c>
      <c r="N312" s="181">
        <v>0</v>
      </c>
      <c r="O312" t="str">
        <f>IF(AND(H312&gt;=Data!$P$11,G312&gt;=Data!$P$7,M312&gt;=Data!$P$14),"GM"," ")</f>
        <v xml:space="preserve"> </v>
      </c>
      <c r="P312" s="160">
        <v>0</v>
      </c>
      <c r="Q312" s="181" t="s">
        <v>161</v>
      </c>
      <c r="R312" s="181">
        <v>15</v>
      </c>
      <c r="S312" s="238" t="s">
        <v>696</v>
      </c>
    </row>
    <row r="313" spans="1:19" ht="16.5" thickBot="1">
      <c r="A313" s="55">
        <v>310</v>
      </c>
      <c r="B313" s="182">
        <v>243</v>
      </c>
      <c r="C313" s="197" t="s">
        <v>349</v>
      </c>
      <c r="D313" s="184">
        <v>0</v>
      </c>
      <c r="E313" s="184">
        <v>0</v>
      </c>
      <c r="F313" s="184">
        <v>0</v>
      </c>
      <c r="G313" s="184">
        <v>0</v>
      </c>
      <c r="H313" s="184">
        <v>0</v>
      </c>
      <c r="I313" s="184">
        <v>0</v>
      </c>
      <c r="J313" s="184">
        <v>0</v>
      </c>
      <c r="K313" s="184">
        <v>0</v>
      </c>
      <c r="L313" s="184">
        <v>0</v>
      </c>
      <c r="M313" s="184">
        <v>0</v>
      </c>
      <c r="N313" s="184">
        <v>0</v>
      </c>
      <c r="O313" t="str">
        <f>IF(AND(H313&gt;=Data!$P$11,G313&gt;=Data!$P$7,M313&gt;=Data!$P$14),"GM"," ")</f>
        <v xml:space="preserve"> </v>
      </c>
      <c r="P313" s="160">
        <v>0</v>
      </c>
      <c r="Q313" s="184" t="s">
        <v>161</v>
      </c>
      <c r="R313" s="184">
        <v>14</v>
      </c>
      <c r="S313" s="237" t="s">
        <v>696</v>
      </c>
    </row>
    <row r="314" spans="1:19" ht="16.5" thickBot="1">
      <c r="A314" s="55">
        <v>311</v>
      </c>
      <c r="B314" s="179">
        <v>243</v>
      </c>
      <c r="C314" s="198" t="s">
        <v>192</v>
      </c>
      <c r="D314" s="181">
        <v>0</v>
      </c>
      <c r="E314" s="181">
        <v>0</v>
      </c>
      <c r="F314" s="181">
        <v>0</v>
      </c>
      <c r="G314" s="181">
        <v>0</v>
      </c>
      <c r="H314" s="181">
        <v>0</v>
      </c>
      <c r="I314" s="181">
        <v>0</v>
      </c>
      <c r="J314" s="181">
        <v>0</v>
      </c>
      <c r="K314" s="181">
        <v>0</v>
      </c>
      <c r="L314" s="181">
        <v>0</v>
      </c>
      <c r="M314" s="181">
        <v>0</v>
      </c>
      <c r="N314" s="181">
        <v>0</v>
      </c>
      <c r="O314" t="str">
        <f>IF(AND(H314&gt;=Data!$P$11,G314&gt;=Data!$P$7,M314&gt;=Data!$P$14),"GM"," ")</f>
        <v xml:space="preserve"> </v>
      </c>
      <c r="P314" s="160">
        <v>0</v>
      </c>
      <c r="Q314" s="181" t="s">
        <v>161</v>
      </c>
      <c r="R314" s="181">
        <v>15</v>
      </c>
      <c r="S314" s="238" t="s">
        <v>696</v>
      </c>
    </row>
    <row r="315" spans="1:19" ht="16.5" thickBot="1">
      <c r="A315" s="55">
        <v>312</v>
      </c>
      <c r="B315" s="182">
        <v>243</v>
      </c>
      <c r="C315" s="197" t="s">
        <v>491</v>
      </c>
      <c r="D315" s="184">
        <v>0</v>
      </c>
      <c r="E315" s="184">
        <v>0</v>
      </c>
      <c r="F315" s="184">
        <v>0</v>
      </c>
      <c r="G315" s="184">
        <v>0</v>
      </c>
      <c r="H315" s="184">
        <v>0</v>
      </c>
      <c r="I315" s="184">
        <v>0</v>
      </c>
      <c r="J315" s="184">
        <v>0</v>
      </c>
      <c r="K315" s="184">
        <v>0</v>
      </c>
      <c r="L315" s="184">
        <v>0</v>
      </c>
      <c r="M315" s="184">
        <v>0</v>
      </c>
      <c r="N315" s="184">
        <v>0</v>
      </c>
      <c r="O315" t="str">
        <f>IF(AND(H315&gt;=Data!$P$11,G315&gt;=Data!$P$7,M315&gt;=Data!$P$14),"GM"," ")</f>
        <v xml:space="preserve"> </v>
      </c>
      <c r="P315" s="160">
        <v>0</v>
      </c>
      <c r="Q315" s="184" t="s">
        <v>161</v>
      </c>
      <c r="R315" s="184">
        <v>15</v>
      </c>
      <c r="S315" s="237" t="s">
        <v>696</v>
      </c>
    </row>
    <row r="316" spans="1:19" ht="16.5" thickBot="1">
      <c r="A316" s="55">
        <v>313</v>
      </c>
      <c r="B316" s="179">
        <v>243</v>
      </c>
      <c r="C316" s="198" t="s">
        <v>450</v>
      </c>
      <c r="D316" s="181">
        <v>0</v>
      </c>
      <c r="E316" s="181">
        <v>0</v>
      </c>
      <c r="F316" s="181">
        <v>0</v>
      </c>
      <c r="G316" s="181">
        <v>0</v>
      </c>
      <c r="H316" s="181">
        <v>0</v>
      </c>
      <c r="I316" s="181">
        <v>0</v>
      </c>
      <c r="J316" s="181">
        <v>0</v>
      </c>
      <c r="K316" s="181">
        <v>0</v>
      </c>
      <c r="L316" s="181">
        <v>0</v>
      </c>
      <c r="M316" s="181">
        <v>0</v>
      </c>
      <c r="N316" s="181">
        <v>0</v>
      </c>
      <c r="O316" t="str">
        <f>IF(AND(H316&gt;=Data!$P$11,G316&gt;=Data!$P$7,M316&gt;=Data!$P$14),"GM"," ")</f>
        <v xml:space="preserve"> </v>
      </c>
      <c r="P316" s="160">
        <v>0</v>
      </c>
      <c r="Q316" s="181" t="s">
        <v>161</v>
      </c>
      <c r="R316" s="181">
        <v>15</v>
      </c>
      <c r="S316" s="238" t="s">
        <v>696</v>
      </c>
    </row>
    <row r="317" spans="1:19" ht="16.5" thickBot="1">
      <c r="A317" s="55">
        <v>314</v>
      </c>
      <c r="B317" s="182">
        <v>243</v>
      </c>
      <c r="C317" s="197" t="s">
        <v>272</v>
      </c>
      <c r="D317" s="184">
        <v>0</v>
      </c>
      <c r="E317" s="184">
        <v>0</v>
      </c>
      <c r="F317" s="184">
        <v>0</v>
      </c>
      <c r="G317" s="184">
        <v>0</v>
      </c>
      <c r="H317" s="184">
        <v>0</v>
      </c>
      <c r="I317" s="184">
        <v>0</v>
      </c>
      <c r="J317" s="184">
        <v>0</v>
      </c>
      <c r="K317" s="184">
        <v>0</v>
      </c>
      <c r="L317" s="184">
        <v>0</v>
      </c>
      <c r="M317" s="184">
        <v>0</v>
      </c>
      <c r="N317" s="184">
        <v>0</v>
      </c>
      <c r="O317" t="str">
        <f>IF(AND(H317&gt;=Data!$P$11,G317&gt;=Data!$P$7,M317&gt;=Data!$P$14),"GM"," ")</f>
        <v xml:space="preserve"> </v>
      </c>
      <c r="P317" s="160">
        <v>0</v>
      </c>
      <c r="Q317" s="184" t="s">
        <v>161</v>
      </c>
      <c r="R317" s="184">
        <v>15</v>
      </c>
      <c r="S317" s="237" t="s">
        <v>696</v>
      </c>
    </row>
    <row r="318" spans="1:19" ht="16.5" thickBot="1">
      <c r="A318" s="55">
        <v>315</v>
      </c>
      <c r="B318" s="179">
        <v>243</v>
      </c>
      <c r="C318" s="198" t="s">
        <v>186</v>
      </c>
      <c r="D318" s="181">
        <v>0</v>
      </c>
      <c r="E318" s="181">
        <v>0</v>
      </c>
      <c r="F318" s="181">
        <v>0</v>
      </c>
      <c r="G318" s="181">
        <v>0</v>
      </c>
      <c r="H318" s="181">
        <v>0</v>
      </c>
      <c r="I318" s="181">
        <v>0</v>
      </c>
      <c r="J318" s="181">
        <v>0</v>
      </c>
      <c r="K318" s="181">
        <v>0</v>
      </c>
      <c r="L318" s="181">
        <v>0</v>
      </c>
      <c r="M318" s="181">
        <v>0</v>
      </c>
      <c r="N318" s="181">
        <v>0</v>
      </c>
      <c r="O318" t="str">
        <f>IF(AND(H318&gt;=Data!$P$11,G318&gt;=Data!$P$7,M318&gt;=Data!$P$14),"GM"," ")</f>
        <v xml:space="preserve"> </v>
      </c>
      <c r="P318" s="160">
        <v>0</v>
      </c>
      <c r="Q318" s="181" t="s">
        <v>161</v>
      </c>
      <c r="R318" s="181">
        <v>15</v>
      </c>
      <c r="S318" s="238" t="s">
        <v>696</v>
      </c>
    </row>
    <row r="319" spans="1:19" ht="16.5" thickBot="1">
      <c r="A319" s="55">
        <v>316</v>
      </c>
      <c r="B319" s="182">
        <v>243</v>
      </c>
      <c r="C319" s="197" t="s">
        <v>283</v>
      </c>
      <c r="D319" s="184">
        <v>0</v>
      </c>
      <c r="E319" s="184">
        <v>0</v>
      </c>
      <c r="F319" s="184">
        <v>0</v>
      </c>
      <c r="G319" s="184">
        <v>0</v>
      </c>
      <c r="H319" s="184">
        <v>0</v>
      </c>
      <c r="I319" s="184">
        <v>0</v>
      </c>
      <c r="J319" s="184">
        <v>0</v>
      </c>
      <c r="K319" s="184">
        <v>0</v>
      </c>
      <c r="L319" s="184">
        <v>0</v>
      </c>
      <c r="M319" s="184">
        <v>0</v>
      </c>
      <c r="N319" s="184">
        <v>0</v>
      </c>
      <c r="O319" t="str">
        <f>IF(AND(H319&gt;=Data!$P$11,G319&gt;=Data!$P$7,M319&gt;=Data!$P$14),"GM"," ")</f>
        <v xml:space="preserve"> </v>
      </c>
      <c r="P319" s="160">
        <v>0</v>
      </c>
      <c r="Q319" s="184" t="s">
        <v>161</v>
      </c>
      <c r="R319" s="184">
        <v>15</v>
      </c>
      <c r="S319" s="237" t="s">
        <v>696</v>
      </c>
    </row>
    <row r="320" spans="1:19" ht="16.5" thickBot="1">
      <c r="A320" s="55">
        <v>317</v>
      </c>
      <c r="B320" s="179">
        <v>243</v>
      </c>
      <c r="C320" s="198" t="s">
        <v>390</v>
      </c>
      <c r="D320" s="181">
        <v>0</v>
      </c>
      <c r="E320" s="181">
        <v>0</v>
      </c>
      <c r="F320" s="181">
        <v>0</v>
      </c>
      <c r="G320" s="181">
        <v>0</v>
      </c>
      <c r="H320" s="181">
        <v>0</v>
      </c>
      <c r="I320" s="181">
        <v>0</v>
      </c>
      <c r="J320" s="181">
        <v>0</v>
      </c>
      <c r="K320" s="181">
        <v>0</v>
      </c>
      <c r="L320" s="181">
        <v>0</v>
      </c>
      <c r="M320" s="181">
        <v>0</v>
      </c>
      <c r="N320" s="181">
        <v>0</v>
      </c>
      <c r="O320" t="str">
        <f>IF(AND(H320&gt;=Data!$P$11,G320&gt;=Data!$P$7,M320&gt;=Data!$P$14),"GM"," ")</f>
        <v xml:space="preserve"> </v>
      </c>
      <c r="P320" s="160">
        <v>0</v>
      </c>
      <c r="Q320" s="181" t="s">
        <v>161</v>
      </c>
      <c r="R320" s="181">
        <v>29</v>
      </c>
      <c r="S320" s="238" t="s">
        <v>695</v>
      </c>
    </row>
    <row r="321" spans="1:19" ht="16.5" thickBot="1">
      <c r="A321" s="55">
        <v>318</v>
      </c>
      <c r="B321" s="182">
        <v>243</v>
      </c>
      <c r="C321" s="197" t="s">
        <v>405</v>
      </c>
      <c r="D321" s="184">
        <v>0</v>
      </c>
      <c r="E321" s="184">
        <v>0</v>
      </c>
      <c r="F321" s="184">
        <v>0</v>
      </c>
      <c r="G321" s="184">
        <v>0</v>
      </c>
      <c r="H321" s="184">
        <v>0</v>
      </c>
      <c r="I321" s="184">
        <v>0</v>
      </c>
      <c r="J321" s="184">
        <v>0</v>
      </c>
      <c r="K321" s="184">
        <v>0</v>
      </c>
      <c r="L321" s="184">
        <v>0</v>
      </c>
      <c r="M321" s="184">
        <v>0</v>
      </c>
      <c r="N321" s="184">
        <v>0</v>
      </c>
      <c r="O321" t="str">
        <f>IF(AND(H321&gt;=Data!$P$11,G321&gt;=Data!$P$7,M321&gt;=Data!$P$14),"GM"," ")</f>
        <v xml:space="preserve"> </v>
      </c>
      <c r="P321" s="160">
        <v>0</v>
      </c>
      <c r="Q321" s="184" t="s">
        <v>161</v>
      </c>
      <c r="R321" s="184">
        <v>24</v>
      </c>
      <c r="S321" s="237" t="s">
        <v>695</v>
      </c>
    </row>
    <row r="322" spans="1:19" ht="16.5" thickBot="1">
      <c r="A322" s="55">
        <v>319</v>
      </c>
      <c r="B322" s="179">
        <v>243</v>
      </c>
      <c r="C322" s="198" t="s">
        <v>308</v>
      </c>
      <c r="D322" s="181">
        <v>0</v>
      </c>
      <c r="E322" s="181">
        <v>0</v>
      </c>
      <c r="F322" s="181">
        <v>0</v>
      </c>
      <c r="G322" s="181">
        <v>0</v>
      </c>
      <c r="H322" s="181">
        <v>0</v>
      </c>
      <c r="I322" s="181">
        <v>0</v>
      </c>
      <c r="J322" s="181">
        <v>0</v>
      </c>
      <c r="K322" s="181">
        <v>0</v>
      </c>
      <c r="L322" s="181">
        <v>0</v>
      </c>
      <c r="M322" s="181">
        <v>0</v>
      </c>
      <c r="N322" s="181">
        <v>0</v>
      </c>
      <c r="O322" t="str">
        <f>IF(AND(H322&gt;=Data!$P$11,G322&gt;=Data!$P$7,M322&gt;=Data!$P$14),"GM"," ")</f>
        <v xml:space="preserve"> </v>
      </c>
      <c r="P322" s="160">
        <v>0</v>
      </c>
      <c r="Q322" s="181" t="s">
        <v>161</v>
      </c>
      <c r="R322" s="181">
        <v>14</v>
      </c>
      <c r="S322" s="238" t="s">
        <v>696</v>
      </c>
    </row>
    <row r="323" spans="1:19" ht="16.5" thickBot="1">
      <c r="A323" s="55">
        <v>320</v>
      </c>
      <c r="B323" s="182">
        <v>243</v>
      </c>
      <c r="C323" s="197" t="s">
        <v>258</v>
      </c>
      <c r="D323" s="184">
        <v>0</v>
      </c>
      <c r="E323" s="184">
        <v>0</v>
      </c>
      <c r="F323" s="184">
        <v>0</v>
      </c>
      <c r="G323" s="184">
        <v>0</v>
      </c>
      <c r="H323" s="184">
        <v>0</v>
      </c>
      <c r="I323" s="184">
        <v>0</v>
      </c>
      <c r="J323" s="184">
        <v>0</v>
      </c>
      <c r="K323" s="184">
        <v>0</v>
      </c>
      <c r="L323" s="184">
        <v>0</v>
      </c>
      <c r="M323" s="184">
        <v>0</v>
      </c>
      <c r="N323" s="184">
        <v>0</v>
      </c>
      <c r="O323" t="str">
        <f>IF(AND(H323&gt;=Data!$P$11,G323&gt;=Data!$P$7,M323&gt;=Data!$P$14),"GM"," ")</f>
        <v xml:space="preserve"> </v>
      </c>
      <c r="P323" s="160">
        <v>0</v>
      </c>
      <c r="Q323" s="184" t="s">
        <v>161</v>
      </c>
      <c r="R323" s="184">
        <v>15</v>
      </c>
      <c r="S323" s="237" t="s">
        <v>696</v>
      </c>
    </row>
    <row r="324" spans="1:19" ht="16.5" thickBot="1">
      <c r="A324" s="55">
        <v>321</v>
      </c>
      <c r="B324" s="179">
        <v>243</v>
      </c>
      <c r="C324" s="198" t="s">
        <v>260</v>
      </c>
      <c r="D324" s="181">
        <v>0</v>
      </c>
      <c r="E324" s="181">
        <v>0</v>
      </c>
      <c r="F324" s="181">
        <v>0</v>
      </c>
      <c r="G324" s="181">
        <v>0</v>
      </c>
      <c r="H324" s="181">
        <v>0</v>
      </c>
      <c r="I324" s="181">
        <v>0</v>
      </c>
      <c r="J324" s="181">
        <v>0</v>
      </c>
      <c r="K324" s="181">
        <v>0</v>
      </c>
      <c r="L324" s="181">
        <v>0</v>
      </c>
      <c r="M324" s="181">
        <v>0</v>
      </c>
      <c r="N324" s="181">
        <v>0</v>
      </c>
      <c r="O324" t="str">
        <f>IF(AND(H324&gt;=Data!$P$11,G324&gt;=Data!$P$7,M324&gt;=Data!$P$14),"GM"," ")</f>
        <v xml:space="preserve"> </v>
      </c>
      <c r="P324" s="160">
        <v>0</v>
      </c>
      <c r="Q324" s="181" t="s">
        <v>161</v>
      </c>
      <c r="R324" s="181">
        <v>15</v>
      </c>
      <c r="S324" s="238" t="s">
        <v>696</v>
      </c>
    </row>
    <row r="325" spans="1:19" ht="16.5" thickBot="1">
      <c r="A325" s="55">
        <v>322</v>
      </c>
      <c r="B325" s="182">
        <v>243</v>
      </c>
      <c r="C325" s="197" t="s">
        <v>315</v>
      </c>
      <c r="D325" s="184">
        <v>0</v>
      </c>
      <c r="E325" s="184">
        <v>0</v>
      </c>
      <c r="F325" s="184">
        <v>0</v>
      </c>
      <c r="G325" s="184">
        <v>0</v>
      </c>
      <c r="H325" s="184">
        <v>0</v>
      </c>
      <c r="I325" s="184">
        <v>0</v>
      </c>
      <c r="J325" s="184">
        <v>0</v>
      </c>
      <c r="K325" s="184">
        <v>0</v>
      </c>
      <c r="L325" s="184">
        <v>0</v>
      </c>
      <c r="M325" s="184">
        <v>0</v>
      </c>
      <c r="N325" s="184">
        <v>0</v>
      </c>
      <c r="O325" t="str">
        <f>IF(AND(H325&gt;=Data!$P$11,G325&gt;=Data!$P$7,M325&gt;=Data!$P$14),"GM"," ")</f>
        <v xml:space="preserve"> </v>
      </c>
      <c r="P325" s="160">
        <v>0</v>
      </c>
      <c r="Q325" s="184" t="s">
        <v>161</v>
      </c>
      <c r="R325" s="184">
        <v>14</v>
      </c>
      <c r="S325" s="237" t="s">
        <v>696</v>
      </c>
    </row>
    <row r="326" spans="1:19" ht="16.5" thickBot="1">
      <c r="A326" s="55">
        <v>323</v>
      </c>
      <c r="B326" s="179">
        <v>243</v>
      </c>
      <c r="C326" s="198" t="s">
        <v>347</v>
      </c>
      <c r="D326" s="181">
        <v>0</v>
      </c>
      <c r="E326" s="181">
        <v>0</v>
      </c>
      <c r="F326" s="181">
        <v>0</v>
      </c>
      <c r="G326" s="181">
        <v>0</v>
      </c>
      <c r="H326" s="181">
        <v>0</v>
      </c>
      <c r="I326" s="181">
        <v>0</v>
      </c>
      <c r="J326" s="181">
        <v>0</v>
      </c>
      <c r="K326" s="181">
        <v>0</v>
      </c>
      <c r="L326" s="181">
        <v>0</v>
      </c>
      <c r="M326" s="181">
        <v>0</v>
      </c>
      <c r="N326" s="181">
        <v>0</v>
      </c>
      <c r="O326" t="str">
        <f>IF(AND(H326&gt;=Data!$P$11,G326&gt;=Data!$P$7,M326&gt;=Data!$P$14),"GM"," ")</f>
        <v xml:space="preserve"> </v>
      </c>
      <c r="P326" s="160">
        <v>0</v>
      </c>
      <c r="Q326" s="181" t="s">
        <v>161</v>
      </c>
      <c r="R326" s="181">
        <v>15</v>
      </c>
      <c r="S326" s="238" t="s">
        <v>696</v>
      </c>
    </row>
    <row r="327" spans="1:19" ht="16.5" thickBot="1">
      <c r="A327" s="55">
        <v>324</v>
      </c>
      <c r="B327" s="182">
        <v>243</v>
      </c>
      <c r="C327" s="197" t="s">
        <v>269</v>
      </c>
      <c r="D327" s="184">
        <v>0</v>
      </c>
      <c r="E327" s="184">
        <v>0</v>
      </c>
      <c r="F327" s="184">
        <v>0</v>
      </c>
      <c r="G327" s="184">
        <v>0</v>
      </c>
      <c r="H327" s="184">
        <v>0</v>
      </c>
      <c r="I327" s="184">
        <v>0</v>
      </c>
      <c r="J327" s="184">
        <v>0</v>
      </c>
      <c r="K327" s="184">
        <v>0</v>
      </c>
      <c r="L327" s="184">
        <v>0</v>
      </c>
      <c r="M327" s="184">
        <v>0</v>
      </c>
      <c r="N327" s="184">
        <v>0</v>
      </c>
      <c r="O327" t="str">
        <f>IF(AND(H327&gt;=Data!$P$11,G327&gt;=Data!$P$7,M327&gt;=Data!$P$14),"GM"," ")</f>
        <v xml:space="preserve"> </v>
      </c>
      <c r="P327" s="160">
        <v>0</v>
      </c>
      <c r="Q327" s="184" t="s">
        <v>161</v>
      </c>
      <c r="R327" s="184">
        <v>15</v>
      </c>
      <c r="S327" s="237" t="s">
        <v>696</v>
      </c>
    </row>
    <row r="328" spans="1:19" ht="16.5" thickBot="1">
      <c r="A328" s="55">
        <v>325</v>
      </c>
      <c r="B328" s="179">
        <v>243</v>
      </c>
      <c r="C328" s="198" t="s">
        <v>297</v>
      </c>
      <c r="D328" s="181">
        <v>0</v>
      </c>
      <c r="E328" s="181">
        <v>0</v>
      </c>
      <c r="F328" s="181">
        <v>0</v>
      </c>
      <c r="G328" s="181">
        <v>0</v>
      </c>
      <c r="H328" s="181">
        <v>0</v>
      </c>
      <c r="I328" s="181">
        <v>0</v>
      </c>
      <c r="J328" s="181">
        <v>0</v>
      </c>
      <c r="K328" s="181">
        <v>0</v>
      </c>
      <c r="L328" s="181">
        <v>0</v>
      </c>
      <c r="M328" s="181">
        <v>0</v>
      </c>
      <c r="N328" s="181">
        <v>0</v>
      </c>
      <c r="O328" t="str">
        <f>IF(AND(H328&gt;=Data!$P$11,G328&gt;=Data!$P$7,M328&gt;=Data!$P$14),"GM"," ")</f>
        <v xml:space="preserve"> </v>
      </c>
      <c r="P328" s="160">
        <v>0</v>
      </c>
      <c r="Q328" s="181" t="s">
        <v>161</v>
      </c>
      <c r="R328" s="181">
        <v>15</v>
      </c>
      <c r="S328" s="238" t="s">
        <v>696</v>
      </c>
    </row>
    <row r="329" spans="1:19" ht="16.5" thickBot="1">
      <c r="A329" s="55">
        <v>326</v>
      </c>
      <c r="B329" s="182">
        <v>243</v>
      </c>
      <c r="C329" s="197" t="s">
        <v>185</v>
      </c>
      <c r="D329" s="184">
        <v>0</v>
      </c>
      <c r="E329" s="184">
        <v>0</v>
      </c>
      <c r="F329" s="184">
        <v>0</v>
      </c>
      <c r="G329" s="184">
        <v>0</v>
      </c>
      <c r="H329" s="184">
        <v>0</v>
      </c>
      <c r="I329" s="184">
        <v>0</v>
      </c>
      <c r="J329" s="184">
        <v>0</v>
      </c>
      <c r="K329" s="184">
        <v>0</v>
      </c>
      <c r="L329" s="184">
        <v>0</v>
      </c>
      <c r="M329" s="184">
        <v>0</v>
      </c>
      <c r="N329" s="184">
        <v>0</v>
      </c>
      <c r="O329" t="str">
        <f>IF(AND(H329&gt;=Data!$P$11,G329&gt;=Data!$P$7,M329&gt;=Data!$P$14),"GM"," ")</f>
        <v xml:space="preserve"> </v>
      </c>
      <c r="P329" s="160">
        <v>0</v>
      </c>
      <c r="Q329" s="184" t="s">
        <v>161</v>
      </c>
      <c r="R329" s="184">
        <v>15</v>
      </c>
      <c r="S329" s="237" t="s">
        <v>696</v>
      </c>
    </row>
    <row r="330" spans="1:19" ht="16.5" thickBot="1">
      <c r="A330" s="55">
        <v>327</v>
      </c>
      <c r="B330" s="179">
        <v>243</v>
      </c>
      <c r="C330" s="198" t="s">
        <v>173</v>
      </c>
      <c r="D330" s="181">
        <v>0</v>
      </c>
      <c r="E330" s="181">
        <v>0</v>
      </c>
      <c r="F330" s="181">
        <v>0</v>
      </c>
      <c r="G330" s="181">
        <v>0</v>
      </c>
      <c r="H330" s="181">
        <v>0</v>
      </c>
      <c r="I330" s="181">
        <v>0</v>
      </c>
      <c r="J330" s="181">
        <v>0</v>
      </c>
      <c r="K330" s="181">
        <v>0</v>
      </c>
      <c r="L330" s="181">
        <v>0</v>
      </c>
      <c r="M330" s="181">
        <v>0</v>
      </c>
      <c r="N330" s="181">
        <v>0</v>
      </c>
      <c r="O330" t="str">
        <f>IF(AND(H330&gt;=Data!$P$11,G330&gt;=Data!$P$7,M330&gt;=Data!$P$14),"GM"," ")</f>
        <v xml:space="preserve"> </v>
      </c>
      <c r="P330" s="160">
        <v>0</v>
      </c>
      <c r="Q330" s="181" t="s">
        <v>161</v>
      </c>
      <c r="R330" s="181">
        <v>15</v>
      </c>
      <c r="S330" s="238" t="s">
        <v>696</v>
      </c>
    </row>
    <row r="331" spans="1:19" ht="16.5" thickBot="1">
      <c r="A331" s="55">
        <v>328</v>
      </c>
      <c r="B331" s="182">
        <v>243</v>
      </c>
      <c r="C331" s="197" t="s">
        <v>270</v>
      </c>
      <c r="D331" s="184">
        <v>0</v>
      </c>
      <c r="E331" s="184">
        <v>0</v>
      </c>
      <c r="F331" s="184">
        <v>0</v>
      </c>
      <c r="G331" s="184">
        <v>0</v>
      </c>
      <c r="H331" s="184">
        <v>0</v>
      </c>
      <c r="I331" s="184">
        <v>0</v>
      </c>
      <c r="J331" s="184">
        <v>0</v>
      </c>
      <c r="K331" s="184">
        <v>0</v>
      </c>
      <c r="L331" s="184">
        <v>0</v>
      </c>
      <c r="M331" s="184">
        <v>0</v>
      </c>
      <c r="N331" s="184">
        <v>0</v>
      </c>
      <c r="O331" t="str">
        <f>IF(AND(H331&gt;=Data!$P$11,G331&gt;=Data!$P$7,M331&gt;=Data!$P$14),"GM"," ")</f>
        <v xml:space="preserve"> </v>
      </c>
      <c r="P331" s="160">
        <v>0</v>
      </c>
      <c r="Q331" s="184" t="s">
        <v>161</v>
      </c>
      <c r="R331" s="184">
        <v>15</v>
      </c>
      <c r="S331" s="237" t="s">
        <v>696</v>
      </c>
    </row>
    <row r="332" spans="1:19" ht="16.5" thickBot="1">
      <c r="A332" s="55">
        <v>329</v>
      </c>
      <c r="B332" s="179">
        <v>243</v>
      </c>
      <c r="C332" s="198" t="s">
        <v>189</v>
      </c>
      <c r="D332" s="181">
        <v>0</v>
      </c>
      <c r="E332" s="181">
        <v>0</v>
      </c>
      <c r="F332" s="181">
        <v>0</v>
      </c>
      <c r="G332" s="181">
        <v>0</v>
      </c>
      <c r="H332" s="181">
        <v>0</v>
      </c>
      <c r="I332" s="181">
        <v>0</v>
      </c>
      <c r="J332" s="181">
        <v>0</v>
      </c>
      <c r="K332" s="181">
        <v>0</v>
      </c>
      <c r="L332" s="181">
        <v>0</v>
      </c>
      <c r="M332" s="181">
        <v>0</v>
      </c>
      <c r="N332" s="181">
        <v>0</v>
      </c>
      <c r="O332" t="str">
        <f>IF(AND(H332&gt;=Data!$P$11,G332&gt;=Data!$P$7,M332&gt;=Data!$P$14),"GM"," ")</f>
        <v xml:space="preserve"> </v>
      </c>
      <c r="P332" s="160">
        <v>0</v>
      </c>
      <c r="Q332" s="181" t="s">
        <v>161</v>
      </c>
      <c r="R332" s="181">
        <v>15</v>
      </c>
      <c r="S332" s="238" t="s">
        <v>696</v>
      </c>
    </row>
    <row r="333" spans="1:19" ht="16.5" thickBot="1">
      <c r="A333" s="55">
        <v>330</v>
      </c>
      <c r="B333" s="182">
        <v>243</v>
      </c>
      <c r="C333" s="197" t="s">
        <v>280</v>
      </c>
      <c r="D333" s="184">
        <v>0</v>
      </c>
      <c r="E333" s="184">
        <v>0</v>
      </c>
      <c r="F333" s="184">
        <v>0</v>
      </c>
      <c r="G333" s="184">
        <v>0</v>
      </c>
      <c r="H333" s="184">
        <v>0</v>
      </c>
      <c r="I333" s="184">
        <v>0</v>
      </c>
      <c r="J333" s="184">
        <v>0</v>
      </c>
      <c r="K333" s="184">
        <v>0</v>
      </c>
      <c r="L333" s="184">
        <v>0</v>
      </c>
      <c r="M333" s="184">
        <v>0</v>
      </c>
      <c r="N333" s="184">
        <v>0</v>
      </c>
      <c r="O333" t="str">
        <f>IF(AND(H333&gt;=Data!$P$11,G333&gt;=Data!$P$7,M333&gt;=Data!$P$14),"GM"," ")</f>
        <v xml:space="preserve"> </v>
      </c>
      <c r="P333" s="160">
        <v>0</v>
      </c>
      <c r="Q333" s="184" t="s">
        <v>161</v>
      </c>
      <c r="R333" s="184">
        <v>15</v>
      </c>
      <c r="S333" s="237" t="s">
        <v>696</v>
      </c>
    </row>
    <row r="334" spans="1:19" ht="16.5" thickBot="1">
      <c r="A334" s="55">
        <v>331</v>
      </c>
      <c r="B334" s="179">
        <v>243</v>
      </c>
      <c r="C334" s="198" t="s">
        <v>350</v>
      </c>
      <c r="D334" s="181">
        <v>0</v>
      </c>
      <c r="E334" s="181">
        <v>0</v>
      </c>
      <c r="F334" s="181">
        <v>0</v>
      </c>
      <c r="G334" s="181">
        <v>0</v>
      </c>
      <c r="H334" s="181">
        <v>0</v>
      </c>
      <c r="I334" s="181">
        <v>0</v>
      </c>
      <c r="J334" s="181">
        <v>0</v>
      </c>
      <c r="K334" s="181">
        <v>0</v>
      </c>
      <c r="L334" s="181">
        <v>0</v>
      </c>
      <c r="M334" s="181">
        <v>0</v>
      </c>
      <c r="N334" s="181">
        <v>0</v>
      </c>
      <c r="O334" t="str">
        <f>IF(AND(H334&gt;=Data!$P$11,G334&gt;=Data!$P$7,M334&gt;=Data!$P$14),"GM"," ")</f>
        <v xml:space="preserve"> </v>
      </c>
      <c r="P334" s="160">
        <v>0</v>
      </c>
      <c r="Q334" s="181" t="s">
        <v>161</v>
      </c>
      <c r="R334" s="181">
        <v>15</v>
      </c>
      <c r="S334" s="238" t="s">
        <v>696</v>
      </c>
    </row>
    <row r="335" spans="1:19" ht="16.5" thickBot="1">
      <c r="A335" s="55">
        <v>332</v>
      </c>
      <c r="B335" s="182">
        <v>243</v>
      </c>
      <c r="C335" s="197" t="s">
        <v>345</v>
      </c>
      <c r="D335" s="184">
        <v>0</v>
      </c>
      <c r="E335" s="184">
        <v>0</v>
      </c>
      <c r="F335" s="184">
        <v>0</v>
      </c>
      <c r="G335" s="184">
        <v>0</v>
      </c>
      <c r="H335" s="184">
        <v>0</v>
      </c>
      <c r="I335" s="184">
        <v>0</v>
      </c>
      <c r="J335" s="184">
        <v>0</v>
      </c>
      <c r="K335" s="184">
        <v>0</v>
      </c>
      <c r="L335" s="184">
        <v>0</v>
      </c>
      <c r="M335" s="184">
        <v>0</v>
      </c>
      <c r="N335" s="184">
        <v>0</v>
      </c>
      <c r="O335" t="str">
        <f>IF(AND(H335&gt;=Data!$P$11,G335&gt;=Data!$P$7,M335&gt;=Data!$P$14),"GM"," ")</f>
        <v xml:space="preserve"> </v>
      </c>
      <c r="P335" s="160">
        <v>0</v>
      </c>
      <c r="Q335" s="184" t="s">
        <v>161</v>
      </c>
      <c r="R335" s="184">
        <v>14</v>
      </c>
      <c r="S335" s="237" t="s">
        <v>696</v>
      </c>
    </row>
    <row r="336" spans="1:19" ht="16.5" thickBot="1">
      <c r="A336" s="55">
        <v>333</v>
      </c>
      <c r="B336" s="179">
        <v>243</v>
      </c>
      <c r="C336" s="198" t="s">
        <v>271</v>
      </c>
      <c r="D336" s="181">
        <v>0</v>
      </c>
      <c r="E336" s="181">
        <v>0</v>
      </c>
      <c r="F336" s="181">
        <v>0</v>
      </c>
      <c r="G336" s="181">
        <v>0</v>
      </c>
      <c r="H336" s="181">
        <v>0</v>
      </c>
      <c r="I336" s="181">
        <v>0</v>
      </c>
      <c r="J336" s="181">
        <v>0</v>
      </c>
      <c r="K336" s="181">
        <v>0</v>
      </c>
      <c r="L336" s="181">
        <v>0</v>
      </c>
      <c r="M336" s="181">
        <v>0</v>
      </c>
      <c r="N336" s="181">
        <v>0</v>
      </c>
      <c r="O336" t="str">
        <f>IF(AND(H336&gt;=Data!$P$11,G336&gt;=Data!$P$7,M336&gt;=Data!$P$14),"GM"," ")</f>
        <v xml:space="preserve"> </v>
      </c>
      <c r="P336" s="160">
        <v>0</v>
      </c>
      <c r="Q336" s="181" t="s">
        <v>161</v>
      </c>
      <c r="R336" s="181">
        <v>15</v>
      </c>
      <c r="S336" s="238" t="s">
        <v>696</v>
      </c>
    </row>
    <row r="337" spans="1:19" ht="16.5" thickBot="1">
      <c r="A337" s="55">
        <v>334</v>
      </c>
      <c r="B337" s="182">
        <v>243</v>
      </c>
      <c r="C337" s="197" t="s">
        <v>387</v>
      </c>
      <c r="D337" s="184">
        <v>0</v>
      </c>
      <c r="E337" s="184">
        <v>0</v>
      </c>
      <c r="F337" s="184">
        <v>0</v>
      </c>
      <c r="G337" s="184">
        <v>0</v>
      </c>
      <c r="H337" s="184">
        <v>0</v>
      </c>
      <c r="I337" s="184">
        <v>0</v>
      </c>
      <c r="J337" s="184">
        <v>0</v>
      </c>
      <c r="K337" s="184">
        <v>0</v>
      </c>
      <c r="L337" s="184">
        <v>0</v>
      </c>
      <c r="M337" s="184">
        <v>0</v>
      </c>
      <c r="N337" s="184">
        <v>0</v>
      </c>
      <c r="O337" t="str">
        <f>IF(AND(H337&gt;=Data!$P$11,G337&gt;=Data!$P$7,M337&gt;=Data!$P$14),"GM"," ")</f>
        <v xml:space="preserve"> </v>
      </c>
      <c r="P337" s="160">
        <v>0</v>
      </c>
      <c r="Q337" s="184" t="s">
        <v>161</v>
      </c>
      <c r="R337" s="184">
        <v>21</v>
      </c>
      <c r="S337" s="237" t="s">
        <v>695</v>
      </c>
    </row>
    <row r="338" spans="1:19" ht="16.5" thickBot="1">
      <c r="A338" s="55">
        <v>335</v>
      </c>
      <c r="B338" s="179">
        <v>243</v>
      </c>
      <c r="C338" s="198" t="s">
        <v>304</v>
      </c>
      <c r="D338" s="181">
        <v>0</v>
      </c>
      <c r="E338" s="181">
        <v>0</v>
      </c>
      <c r="F338" s="181">
        <v>0</v>
      </c>
      <c r="G338" s="181">
        <v>0</v>
      </c>
      <c r="H338" s="181">
        <v>0</v>
      </c>
      <c r="I338" s="181">
        <v>0</v>
      </c>
      <c r="J338" s="181">
        <v>0</v>
      </c>
      <c r="K338" s="181">
        <v>0</v>
      </c>
      <c r="L338" s="181">
        <v>0</v>
      </c>
      <c r="M338" s="181">
        <v>0</v>
      </c>
      <c r="N338" s="181">
        <v>0</v>
      </c>
      <c r="O338" t="str">
        <f>IF(AND(H338&gt;=Data!$P$11,G338&gt;=Data!$P$7,M338&gt;=Data!$P$14),"GM"," ")</f>
        <v xml:space="preserve"> </v>
      </c>
      <c r="P338" s="160">
        <v>0</v>
      </c>
      <c r="Q338" s="181" t="s">
        <v>161</v>
      </c>
      <c r="R338" s="181">
        <v>15</v>
      </c>
      <c r="S338" s="238" t="s">
        <v>696</v>
      </c>
    </row>
    <row r="339" spans="1:19" ht="16.5" thickBot="1">
      <c r="A339" s="55">
        <v>336</v>
      </c>
      <c r="B339" s="182">
        <v>243</v>
      </c>
      <c r="C339" s="197" t="s">
        <v>284</v>
      </c>
      <c r="D339" s="184">
        <v>0</v>
      </c>
      <c r="E339" s="184">
        <v>0</v>
      </c>
      <c r="F339" s="184">
        <v>0</v>
      </c>
      <c r="G339" s="184">
        <v>0</v>
      </c>
      <c r="H339" s="184">
        <v>0</v>
      </c>
      <c r="I339" s="184">
        <v>0</v>
      </c>
      <c r="J339" s="184">
        <v>0</v>
      </c>
      <c r="K339" s="184">
        <v>0</v>
      </c>
      <c r="L339" s="184">
        <v>0</v>
      </c>
      <c r="M339" s="184">
        <v>0</v>
      </c>
      <c r="N339" s="184">
        <v>0</v>
      </c>
      <c r="O339" t="str">
        <f>IF(AND(H339&gt;=Data!$P$11,G339&gt;=Data!$P$7,M339&gt;=Data!$P$14),"GM"," ")</f>
        <v xml:space="preserve"> </v>
      </c>
      <c r="P339" s="160">
        <v>0</v>
      </c>
      <c r="Q339" s="184" t="s">
        <v>161</v>
      </c>
      <c r="R339" s="184">
        <v>15</v>
      </c>
      <c r="S339" s="237" t="s">
        <v>696</v>
      </c>
    </row>
    <row r="340" spans="1:19" ht="16.5" thickBot="1">
      <c r="A340" s="55">
        <v>337</v>
      </c>
      <c r="B340" s="179">
        <v>243</v>
      </c>
      <c r="C340" s="198" t="s">
        <v>342</v>
      </c>
      <c r="D340" s="181">
        <v>0</v>
      </c>
      <c r="E340" s="181">
        <v>0</v>
      </c>
      <c r="F340" s="181">
        <v>0</v>
      </c>
      <c r="G340" s="181">
        <v>0</v>
      </c>
      <c r="H340" s="181">
        <v>0</v>
      </c>
      <c r="I340" s="181">
        <v>0</v>
      </c>
      <c r="J340" s="181">
        <v>0</v>
      </c>
      <c r="K340" s="181">
        <v>0</v>
      </c>
      <c r="L340" s="181">
        <v>0</v>
      </c>
      <c r="M340" s="181">
        <v>0</v>
      </c>
      <c r="N340" s="181">
        <v>0</v>
      </c>
      <c r="O340" t="str">
        <f>IF(AND(H340&gt;=Data!$P$11,G340&gt;=Data!$P$7,M340&gt;=Data!$P$14),"GM"," ")</f>
        <v xml:space="preserve"> </v>
      </c>
      <c r="P340" s="160">
        <v>0</v>
      </c>
      <c r="Q340" s="181" t="s">
        <v>161</v>
      </c>
      <c r="R340" s="181">
        <v>13</v>
      </c>
      <c r="S340" s="238" t="s">
        <v>696</v>
      </c>
    </row>
    <row r="341" spans="1:19" ht="16.5" thickBot="1">
      <c r="A341" s="55">
        <v>338</v>
      </c>
      <c r="B341" s="182">
        <v>243</v>
      </c>
      <c r="C341" s="197" t="s">
        <v>313</v>
      </c>
      <c r="D341" s="184">
        <v>0</v>
      </c>
      <c r="E341" s="184">
        <v>0</v>
      </c>
      <c r="F341" s="184">
        <v>0</v>
      </c>
      <c r="G341" s="184">
        <v>0</v>
      </c>
      <c r="H341" s="184">
        <v>0</v>
      </c>
      <c r="I341" s="184">
        <v>0</v>
      </c>
      <c r="J341" s="184">
        <v>0</v>
      </c>
      <c r="K341" s="184">
        <v>0</v>
      </c>
      <c r="L341" s="184">
        <v>0</v>
      </c>
      <c r="M341" s="184">
        <v>0</v>
      </c>
      <c r="N341" s="184">
        <v>0</v>
      </c>
      <c r="O341" t="str">
        <f>IF(AND(H341&gt;=Data!$P$11,G341&gt;=Data!$P$7,M341&gt;=Data!$P$14),"GM"," ")</f>
        <v xml:space="preserve"> </v>
      </c>
      <c r="P341" s="160">
        <v>0</v>
      </c>
      <c r="Q341" s="184" t="s">
        <v>161</v>
      </c>
      <c r="R341" s="184">
        <v>15</v>
      </c>
      <c r="S341" s="237" t="s">
        <v>696</v>
      </c>
    </row>
    <row r="342" spans="1:19" ht="16.5" thickBot="1">
      <c r="A342" s="55">
        <v>339</v>
      </c>
      <c r="B342" s="179">
        <v>243</v>
      </c>
      <c r="C342" s="198" t="s">
        <v>298</v>
      </c>
      <c r="D342" s="181">
        <v>0</v>
      </c>
      <c r="E342" s="181">
        <v>0</v>
      </c>
      <c r="F342" s="181">
        <v>0</v>
      </c>
      <c r="G342" s="181">
        <v>0</v>
      </c>
      <c r="H342" s="181">
        <v>0</v>
      </c>
      <c r="I342" s="181">
        <v>0</v>
      </c>
      <c r="J342" s="181">
        <v>0</v>
      </c>
      <c r="K342" s="181">
        <v>0</v>
      </c>
      <c r="L342" s="181">
        <v>0</v>
      </c>
      <c r="M342" s="181">
        <v>0</v>
      </c>
      <c r="N342" s="181">
        <v>0</v>
      </c>
      <c r="O342" t="str">
        <f>IF(AND(H342&gt;=Data!$P$11,G342&gt;=Data!$P$7,M342&gt;=Data!$P$14),"GM"," ")</f>
        <v xml:space="preserve"> </v>
      </c>
      <c r="P342" s="160">
        <v>0</v>
      </c>
      <c r="Q342" s="181" t="s">
        <v>161</v>
      </c>
      <c r="R342" s="181">
        <v>15</v>
      </c>
      <c r="S342" s="238" t="s">
        <v>696</v>
      </c>
    </row>
    <row r="343" spans="1:19" ht="16.5" thickBot="1">
      <c r="A343" s="55">
        <v>340</v>
      </c>
      <c r="B343" s="182">
        <v>243</v>
      </c>
      <c r="C343" s="197" t="s">
        <v>262</v>
      </c>
      <c r="D343" s="184">
        <v>0</v>
      </c>
      <c r="E343" s="184">
        <v>0</v>
      </c>
      <c r="F343" s="184">
        <v>0</v>
      </c>
      <c r="G343" s="184">
        <v>0</v>
      </c>
      <c r="H343" s="184">
        <v>0</v>
      </c>
      <c r="I343" s="184">
        <v>0</v>
      </c>
      <c r="J343" s="184">
        <v>0</v>
      </c>
      <c r="K343" s="184">
        <v>0</v>
      </c>
      <c r="L343" s="184">
        <v>0</v>
      </c>
      <c r="M343" s="184">
        <v>0</v>
      </c>
      <c r="N343" s="184">
        <v>0</v>
      </c>
      <c r="O343" t="str">
        <f>IF(AND(H343&gt;=Data!$P$11,G343&gt;=Data!$P$7,M343&gt;=Data!$P$14),"GM"," ")</f>
        <v xml:space="preserve"> </v>
      </c>
      <c r="P343" s="160">
        <v>0</v>
      </c>
      <c r="Q343" s="184" t="s">
        <v>161</v>
      </c>
      <c r="R343" s="184">
        <v>15</v>
      </c>
      <c r="S343" s="237" t="s">
        <v>696</v>
      </c>
    </row>
    <row r="344" spans="1:19" ht="16.5" thickBot="1">
      <c r="A344" s="55">
        <v>341</v>
      </c>
      <c r="B344" s="179">
        <v>243</v>
      </c>
      <c r="C344" s="198" t="s">
        <v>265</v>
      </c>
      <c r="D344" s="181">
        <v>0</v>
      </c>
      <c r="E344" s="181">
        <v>0</v>
      </c>
      <c r="F344" s="181">
        <v>0</v>
      </c>
      <c r="G344" s="181">
        <v>0</v>
      </c>
      <c r="H344" s="181">
        <v>0</v>
      </c>
      <c r="I344" s="181">
        <v>0</v>
      </c>
      <c r="J344" s="181">
        <v>0</v>
      </c>
      <c r="K344" s="181">
        <v>0</v>
      </c>
      <c r="L344" s="181">
        <v>0</v>
      </c>
      <c r="M344" s="181">
        <v>0</v>
      </c>
      <c r="N344" s="181">
        <v>0</v>
      </c>
      <c r="O344" t="str">
        <f>IF(AND(H344&gt;=Data!$P$11,G344&gt;=Data!$P$7,M344&gt;=Data!$P$14),"GM"," ")</f>
        <v xml:space="preserve"> </v>
      </c>
      <c r="P344" s="160">
        <v>0</v>
      </c>
      <c r="Q344" s="181" t="s">
        <v>161</v>
      </c>
      <c r="R344" s="181">
        <v>15</v>
      </c>
      <c r="S344" s="238" t="s">
        <v>696</v>
      </c>
    </row>
    <row r="345" spans="1:19" ht="16.5" thickBot="1">
      <c r="A345" s="55">
        <v>342</v>
      </c>
      <c r="B345" s="182">
        <v>243</v>
      </c>
      <c r="C345" s="197" t="s">
        <v>221</v>
      </c>
      <c r="D345" s="184">
        <v>0</v>
      </c>
      <c r="E345" s="184">
        <v>0</v>
      </c>
      <c r="F345" s="184">
        <v>0</v>
      </c>
      <c r="G345" s="184">
        <v>0</v>
      </c>
      <c r="H345" s="184">
        <v>0</v>
      </c>
      <c r="I345" s="184">
        <v>0</v>
      </c>
      <c r="J345" s="184">
        <v>0</v>
      </c>
      <c r="K345" s="184">
        <v>0</v>
      </c>
      <c r="L345" s="184">
        <v>0</v>
      </c>
      <c r="M345" s="184">
        <v>0</v>
      </c>
      <c r="N345" s="184">
        <v>0</v>
      </c>
      <c r="O345" t="str">
        <f>IF(AND(H345&gt;=Data!$P$11,G345&gt;=Data!$P$7,M345&gt;=Data!$P$14),"GM"," ")</f>
        <v xml:space="preserve"> </v>
      </c>
      <c r="P345" s="160">
        <v>0</v>
      </c>
      <c r="Q345" s="184" t="s">
        <v>161</v>
      </c>
      <c r="R345" s="184">
        <v>15</v>
      </c>
      <c r="S345" s="237" t="s">
        <v>696</v>
      </c>
    </row>
    <row r="346" spans="1:19" ht="16.5" thickBot="1">
      <c r="A346" s="55">
        <v>343</v>
      </c>
      <c r="B346" s="179">
        <v>243</v>
      </c>
      <c r="C346" s="198" t="s">
        <v>383</v>
      </c>
      <c r="D346" s="181">
        <v>0</v>
      </c>
      <c r="E346" s="181">
        <v>0</v>
      </c>
      <c r="F346" s="181">
        <v>0</v>
      </c>
      <c r="G346" s="181">
        <v>0</v>
      </c>
      <c r="H346" s="181">
        <v>0</v>
      </c>
      <c r="I346" s="181">
        <v>0</v>
      </c>
      <c r="J346" s="181">
        <v>0</v>
      </c>
      <c r="K346" s="181">
        <v>0</v>
      </c>
      <c r="L346" s="181">
        <v>0</v>
      </c>
      <c r="M346" s="181">
        <v>0</v>
      </c>
      <c r="N346" s="181">
        <v>0</v>
      </c>
      <c r="O346" t="str">
        <f>IF(AND(H346&gt;=Data!$P$11,G346&gt;=Data!$P$7,M346&gt;=Data!$P$14),"GM"," ")</f>
        <v xml:space="preserve"> </v>
      </c>
      <c r="P346" s="160">
        <v>0</v>
      </c>
      <c r="Q346" s="181" t="s">
        <v>161</v>
      </c>
      <c r="R346" s="181">
        <v>35</v>
      </c>
      <c r="S346" s="238" t="s">
        <v>695</v>
      </c>
    </row>
    <row r="347" spans="1:19" ht="16.5" thickBot="1">
      <c r="A347" s="55">
        <v>344</v>
      </c>
      <c r="B347" s="182">
        <v>243</v>
      </c>
      <c r="C347" s="197" t="s">
        <v>168</v>
      </c>
      <c r="D347" s="184">
        <v>0</v>
      </c>
      <c r="E347" s="184">
        <v>0</v>
      </c>
      <c r="F347" s="184">
        <v>0</v>
      </c>
      <c r="G347" s="184">
        <v>0</v>
      </c>
      <c r="H347" s="184">
        <v>0</v>
      </c>
      <c r="I347" s="184">
        <v>0</v>
      </c>
      <c r="J347" s="184">
        <v>0</v>
      </c>
      <c r="K347" s="184">
        <v>0</v>
      </c>
      <c r="L347" s="184">
        <v>0</v>
      </c>
      <c r="M347" s="184">
        <v>0</v>
      </c>
      <c r="N347" s="184">
        <v>0</v>
      </c>
      <c r="O347" t="str">
        <f>IF(AND(H347&gt;=Data!$P$11,G347&gt;=Data!$P$7,M347&gt;=Data!$P$14),"GM"," ")</f>
        <v xml:space="preserve"> </v>
      </c>
      <c r="P347" s="160">
        <v>0</v>
      </c>
      <c r="Q347" s="184" t="s">
        <v>161</v>
      </c>
      <c r="R347" s="184">
        <v>15</v>
      </c>
      <c r="S347" s="237" t="s">
        <v>696</v>
      </c>
    </row>
    <row r="348" spans="1:19" ht="16.5" thickBot="1">
      <c r="A348" s="55">
        <v>345</v>
      </c>
      <c r="B348" s="179">
        <v>243</v>
      </c>
      <c r="C348" s="198" t="s">
        <v>494</v>
      </c>
      <c r="D348" s="181">
        <v>0</v>
      </c>
      <c r="E348" s="181">
        <v>0</v>
      </c>
      <c r="F348" s="181">
        <v>0</v>
      </c>
      <c r="G348" s="181">
        <v>0</v>
      </c>
      <c r="H348" s="181">
        <v>0</v>
      </c>
      <c r="I348" s="181">
        <v>0</v>
      </c>
      <c r="J348" s="181">
        <v>0</v>
      </c>
      <c r="K348" s="181">
        <v>0</v>
      </c>
      <c r="L348" s="181">
        <v>0</v>
      </c>
      <c r="M348" s="181">
        <v>0</v>
      </c>
      <c r="N348" s="181">
        <v>0</v>
      </c>
      <c r="O348" t="str">
        <f>IF(AND(H348&gt;=Data!$P$11,G348&gt;=Data!$P$7,M348&gt;=Data!$P$14),"GM"," ")</f>
        <v xml:space="preserve"> </v>
      </c>
      <c r="P348" s="160">
        <v>0</v>
      </c>
      <c r="Q348" s="181" t="s">
        <v>161</v>
      </c>
      <c r="R348" s="181">
        <v>15</v>
      </c>
      <c r="S348" s="238" t="s">
        <v>696</v>
      </c>
    </row>
    <row r="349" spans="1:19" ht="16.5" thickBot="1">
      <c r="A349" s="55">
        <v>346</v>
      </c>
      <c r="B349" s="182">
        <v>243</v>
      </c>
      <c r="C349" s="197" t="s">
        <v>451</v>
      </c>
      <c r="D349" s="184">
        <v>0</v>
      </c>
      <c r="E349" s="184">
        <v>0</v>
      </c>
      <c r="F349" s="184">
        <v>0</v>
      </c>
      <c r="G349" s="184">
        <v>0</v>
      </c>
      <c r="H349" s="184">
        <v>0</v>
      </c>
      <c r="I349" s="184">
        <v>0</v>
      </c>
      <c r="J349" s="184">
        <v>0</v>
      </c>
      <c r="K349" s="184">
        <v>0</v>
      </c>
      <c r="L349" s="184">
        <v>0</v>
      </c>
      <c r="M349" s="184">
        <v>0</v>
      </c>
      <c r="N349" s="184">
        <v>0</v>
      </c>
      <c r="O349" t="str">
        <f>IF(AND(H349&gt;=Data!$P$11,G349&gt;=Data!$P$7,M349&gt;=Data!$P$14),"GM"," ")</f>
        <v xml:space="preserve"> </v>
      </c>
      <c r="P349" s="160">
        <v>0</v>
      </c>
      <c r="Q349" s="184" t="s">
        <v>161</v>
      </c>
      <c r="R349" s="184">
        <v>14</v>
      </c>
      <c r="S349" s="237" t="s">
        <v>696</v>
      </c>
    </row>
    <row r="350" spans="1:19" ht="16.5" thickBot="1">
      <c r="A350" s="55">
        <v>347</v>
      </c>
      <c r="B350" s="179">
        <v>243</v>
      </c>
      <c r="C350" s="198" t="s">
        <v>314</v>
      </c>
      <c r="D350" s="181">
        <v>0</v>
      </c>
      <c r="E350" s="181">
        <v>0</v>
      </c>
      <c r="F350" s="181">
        <v>0</v>
      </c>
      <c r="G350" s="181">
        <v>0</v>
      </c>
      <c r="H350" s="181">
        <v>0</v>
      </c>
      <c r="I350" s="181">
        <v>0</v>
      </c>
      <c r="J350" s="181">
        <v>0</v>
      </c>
      <c r="K350" s="181">
        <v>0</v>
      </c>
      <c r="L350" s="181">
        <v>0</v>
      </c>
      <c r="M350" s="181">
        <v>0</v>
      </c>
      <c r="N350" s="181">
        <v>0</v>
      </c>
      <c r="O350" t="str">
        <f>IF(AND(H350&gt;=Data!$P$11,G350&gt;=Data!$P$7,M350&gt;=Data!$P$14),"GM"," ")</f>
        <v xml:space="preserve"> </v>
      </c>
      <c r="P350" s="160">
        <v>0</v>
      </c>
      <c r="Q350" s="181" t="s">
        <v>161</v>
      </c>
      <c r="R350" s="181">
        <v>14</v>
      </c>
      <c r="S350" s="238" t="s">
        <v>696</v>
      </c>
    </row>
    <row r="351" spans="1:19" s="118" customFormat="1" ht="16.5" thickBot="1">
      <c r="A351" s="55">
        <v>348</v>
      </c>
      <c r="B351" s="182">
        <v>243</v>
      </c>
      <c r="C351" s="197" t="s">
        <v>325</v>
      </c>
      <c r="D351" s="184">
        <v>0</v>
      </c>
      <c r="E351" s="184">
        <v>0</v>
      </c>
      <c r="F351" s="184">
        <v>0</v>
      </c>
      <c r="G351" s="184">
        <v>0</v>
      </c>
      <c r="H351" s="184">
        <v>0</v>
      </c>
      <c r="I351" s="184">
        <v>0</v>
      </c>
      <c r="J351" s="184">
        <v>0</v>
      </c>
      <c r="K351" s="184">
        <v>0</v>
      </c>
      <c r="L351" s="184">
        <v>0</v>
      </c>
      <c r="M351" s="184">
        <v>0</v>
      </c>
      <c r="N351" s="184">
        <v>0</v>
      </c>
      <c r="O351" s="158" t="str">
        <f>IF(AND(H351&gt;=Data!$P$11,G351&gt;=Data!$P$7,M351&gt;=Data!$P$14),"GM"," ")</f>
        <v xml:space="preserve"> </v>
      </c>
      <c r="P351" s="160">
        <v>0</v>
      </c>
      <c r="Q351" s="184" t="s">
        <v>161</v>
      </c>
      <c r="R351" s="184">
        <v>15</v>
      </c>
      <c r="S351" s="237" t="s">
        <v>696</v>
      </c>
    </row>
  </sheetData>
  <sortState ref="B4:R21">
    <sortCondition ref="B4:B21"/>
  </sortState>
  <phoneticPr fontId="7" type="noConversion"/>
  <pageMargins left="0.19685039370078741" right="0.19685039370078741" top="0.78740157480314965" bottom="0.15748031496062992" header="0.15748031496062992" footer="0.15748031496062992"/>
  <pageSetup paperSize="9" scale="88" orientation="landscape" horizontalDpi="4294967292" verticalDpi="4294967292" r:id="rId1"/>
  <tableParts count="1"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B12"/>
  <sheetViews>
    <sheetView zoomScale="80" zoomScaleNormal="80" zoomScalePageLayoutView="80" workbookViewId="0">
      <selection activeCell="B15" sqref="B15"/>
    </sheetView>
  </sheetViews>
  <sheetFormatPr defaultColWidth="11.42578125" defaultRowHeight="12.75"/>
  <cols>
    <col min="1" max="1" width="59.42578125" customWidth="1"/>
    <col min="2" max="2" width="108.28515625" customWidth="1"/>
  </cols>
  <sheetData>
    <row r="1" spans="1:2" ht="46.15" customHeight="1">
      <c r="A1" s="51" t="s">
        <v>8</v>
      </c>
    </row>
    <row r="2" spans="1:2" ht="37.9" customHeight="1">
      <c r="A2" s="83" t="s">
        <v>11</v>
      </c>
      <c r="B2" s="84" t="s">
        <v>152</v>
      </c>
    </row>
    <row r="3" spans="1:2" ht="37.9" customHeight="1">
      <c r="A3" s="83" t="s">
        <v>20</v>
      </c>
      <c r="B3" s="84" t="s">
        <v>153</v>
      </c>
    </row>
    <row r="4" spans="1:2" ht="37.9" customHeight="1">
      <c r="A4" s="83" t="s">
        <v>21</v>
      </c>
      <c r="B4" s="85" t="s">
        <v>151</v>
      </c>
    </row>
    <row r="5" spans="1:2" ht="37.9" customHeight="1">
      <c r="A5" s="83" t="s">
        <v>109</v>
      </c>
      <c r="B5" s="85" t="s">
        <v>140</v>
      </c>
    </row>
    <row r="6" spans="1:2" ht="37.9" customHeight="1">
      <c r="A6" s="83" t="s">
        <v>108</v>
      </c>
      <c r="B6" s="85" t="s">
        <v>150</v>
      </c>
    </row>
    <row r="7" spans="1:2" ht="37.9" customHeight="1">
      <c r="A7" s="83" t="s">
        <v>63</v>
      </c>
      <c r="B7" s="85" t="s">
        <v>142</v>
      </c>
    </row>
    <row r="8" spans="1:2" ht="37.9" customHeight="1">
      <c r="A8" s="83" t="s">
        <v>3</v>
      </c>
      <c r="B8" s="85" t="s">
        <v>143</v>
      </c>
    </row>
    <row r="9" spans="1:2" ht="37.9" customHeight="1">
      <c r="A9" s="83" t="s">
        <v>9</v>
      </c>
      <c r="B9" s="86"/>
    </row>
    <row r="10" spans="1:2" ht="37.9" customHeight="1">
      <c r="A10" s="83" t="s">
        <v>10</v>
      </c>
      <c r="B10" s="84" t="s">
        <v>149</v>
      </c>
    </row>
    <row r="11" spans="1:2" ht="37.9" customHeight="1">
      <c r="A11" s="83" t="s">
        <v>4</v>
      </c>
      <c r="B11" s="84" t="s">
        <v>140</v>
      </c>
    </row>
    <row r="12" spans="1:2" ht="37.9" customHeight="1">
      <c r="A12" s="83" t="s">
        <v>2</v>
      </c>
      <c r="B12" s="84" t="s">
        <v>112</v>
      </c>
    </row>
  </sheetData>
  <phoneticPr fontId="36" type="noConversion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C21"/>
  <sheetViews>
    <sheetView showGridLines="0" zoomScale="110" zoomScaleNormal="110" zoomScalePageLayoutView="110" workbookViewId="0">
      <selection activeCell="C11" sqref="C11"/>
    </sheetView>
  </sheetViews>
  <sheetFormatPr defaultColWidth="8.7109375" defaultRowHeight="12.75"/>
  <cols>
    <col min="2" max="2" width="20.42578125" style="22" customWidth="1"/>
    <col min="3" max="3" width="40.42578125" bestFit="1" customWidth="1"/>
  </cols>
  <sheetData>
    <row r="1" spans="1:3">
      <c r="B1" s="73" t="s">
        <v>90</v>
      </c>
    </row>
    <row r="2" spans="1:3">
      <c r="A2" s="59" t="s">
        <v>102</v>
      </c>
      <c r="C2" s="55"/>
    </row>
    <row r="3" spans="1:3">
      <c r="A3">
        <v>1</v>
      </c>
      <c r="B3" s="59" t="s">
        <v>91</v>
      </c>
    </row>
    <row r="4" spans="1:3">
      <c r="A4">
        <v>2</v>
      </c>
      <c r="B4" s="59" t="s">
        <v>92</v>
      </c>
    </row>
    <row r="5" spans="1:3">
      <c r="A5">
        <v>3</v>
      </c>
      <c r="B5" s="59" t="s">
        <v>93</v>
      </c>
    </row>
    <row r="6" spans="1:3">
      <c r="B6" s="96" t="s">
        <v>138</v>
      </c>
    </row>
    <row r="7" spans="1:3">
      <c r="A7">
        <v>4</v>
      </c>
      <c r="B7" s="59" t="s">
        <v>94</v>
      </c>
    </row>
    <row r="8" spans="1:3">
      <c r="B8" s="74" t="s">
        <v>95</v>
      </c>
    </row>
    <row r="9" spans="1:3">
      <c r="B9" s="96" t="s">
        <v>139</v>
      </c>
    </row>
    <row r="10" spans="1:3">
      <c r="A10" s="55" t="s">
        <v>104</v>
      </c>
      <c r="B10" s="59" t="s">
        <v>105</v>
      </c>
    </row>
    <row r="11" spans="1:3" ht="31.5" customHeight="1">
      <c r="A11" s="59" t="s">
        <v>101</v>
      </c>
    </row>
    <row r="12" spans="1:3">
      <c r="A12">
        <v>5</v>
      </c>
      <c r="B12" s="59" t="s">
        <v>98</v>
      </c>
    </row>
    <row r="13" spans="1:3">
      <c r="B13" s="59" t="s">
        <v>96</v>
      </c>
      <c r="C13" s="22" t="s">
        <v>97</v>
      </c>
    </row>
    <row r="14" spans="1:3">
      <c r="B14" s="59" t="s">
        <v>99</v>
      </c>
      <c r="C14" s="22" t="s">
        <v>100</v>
      </c>
    </row>
    <row r="21" spans="1:1">
      <c r="A21" s="59" t="s">
        <v>103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U356"/>
  <sheetViews>
    <sheetView zoomScale="160" zoomScaleNormal="160" zoomScalePageLayoutView="200" workbookViewId="0">
      <selection activeCell="C8" sqref="C8"/>
    </sheetView>
  </sheetViews>
  <sheetFormatPr defaultRowHeight="12.75"/>
  <cols>
    <col min="1" max="1" width="9.140625" style="158"/>
    <col min="2" max="2" width="28.28515625" style="101" customWidth="1"/>
    <col min="3" max="3" width="10.42578125" style="4" customWidth="1"/>
    <col min="4" max="4" width="16" customWidth="1"/>
    <col min="5" max="5" width="18.7109375" customWidth="1"/>
    <col min="6" max="6" width="7.7109375" style="160" customWidth="1"/>
    <col min="7" max="7" width="12.7109375" customWidth="1"/>
    <col min="8" max="8" width="14.85546875" customWidth="1"/>
    <col min="9" max="9" width="25.28515625" customWidth="1"/>
    <col min="10" max="10" width="9.28515625" customWidth="1"/>
    <col min="11" max="11" width="20.42578125" customWidth="1"/>
    <col min="12" max="12" width="27.28515625" customWidth="1"/>
    <col min="13" max="13" width="18.28515625" customWidth="1"/>
    <col min="14" max="14" width="17.140625" customWidth="1"/>
    <col min="15" max="15" width="13.140625" customWidth="1"/>
    <col min="16" max="16" width="10" customWidth="1"/>
    <col min="17" max="17" width="10.42578125" customWidth="1"/>
    <col min="18" max="18" width="35.42578125" style="22" customWidth="1"/>
    <col min="19" max="19" width="27.42578125" customWidth="1"/>
    <col min="20" max="23" width="8.7109375" customWidth="1"/>
    <col min="24" max="24" width="12" bestFit="1" customWidth="1"/>
    <col min="25" max="25" width="8.7109375" customWidth="1"/>
    <col min="26" max="26" width="14.140625" bestFit="1" customWidth="1"/>
    <col min="27" max="27" width="14.7109375" bestFit="1" customWidth="1"/>
    <col min="28" max="28" width="16.140625" bestFit="1" customWidth="1"/>
  </cols>
  <sheetData>
    <row r="1" spans="1:19">
      <c r="B1" s="98" t="s">
        <v>22</v>
      </c>
      <c r="C1" s="3"/>
      <c r="I1" s="22" t="s">
        <v>129</v>
      </c>
      <c r="J1" s="22"/>
      <c r="K1" s="22"/>
      <c r="L1" s="22"/>
    </row>
    <row r="3" spans="1:19" ht="57">
      <c r="B3" s="99" t="s">
        <v>60</v>
      </c>
      <c r="C3" s="5" t="s">
        <v>44</v>
      </c>
      <c r="D3" s="5" t="s">
        <v>17</v>
      </c>
      <c r="E3" s="5" t="s">
        <v>116</v>
      </c>
      <c r="F3" s="242"/>
      <c r="G3" s="79" t="s">
        <v>118</v>
      </c>
      <c r="H3" s="81" t="s">
        <v>122</v>
      </c>
      <c r="I3" s="64" t="s">
        <v>75</v>
      </c>
      <c r="J3" s="64"/>
      <c r="K3" s="65"/>
      <c r="L3" s="69" t="s">
        <v>76</v>
      </c>
      <c r="M3" s="69"/>
    </row>
    <row r="4" spans="1:19" ht="56.25">
      <c r="A4" s="55" t="s">
        <v>694</v>
      </c>
      <c r="B4" s="100" t="s">
        <v>61</v>
      </c>
      <c r="C4" s="5"/>
      <c r="D4" s="54" t="s">
        <v>62</v>
      </c>
      <c r="E4" s="5"/>
      <c r="F4" s="243" t="s">
        <v>702</v>
      </c>
      <c r="G4" s="68" t="s">
        <v>117</v>
      </c>
      <c r="H4" s="68" t="s">
        <v>121</v>
      </c>
      <c r="I4" s="1" t="s">
        <v>25</v>
      </c>
      <c r="J4" s="67" t="s">
        <v>77</v>
      </c>
      <c r="K4" s="89" t="s">
        <v>132</v>
      </c>
      <c r="L4" s="61" t="s">
        <v>64</v>
      </c>
      <c r="M4" s="103" t="s">
        <v>155</v>
      </c>
      <c r="N4" s="61" t="s">
        <v>154</v>
      </c>
      <c r="O4" s="60" t="s">
        <v>145</v>
      </c>
      <c r="P4" s="60" t="s">
        <v>146</v>
      </c>
      <c r="Q4" s="60" t="s">
        <v>16</v>
      </c>
      <c r="R4" s="103" t="s">
        <v>158</v>
      </c>
      <c r="S4" s="22"/>
    </row>
    <row r="5" spans="1:19" ht="18.75">
      <c r="A5" s="158">
        <v>1</v>
      </c>
      <c r="B5" s="115" t="s">
        <v>160</v>
      </c>
      <c r="C5" s="126" t="s">
        <v>161</v>
      </c>
      <c r="D5" s="114" t="s">
        <v>208</v>
      </c>
      <c r="E5" s="168" t="s">
        <v>525</v>
      </c>
      <c r="F5" s="113"/>
      <c r="G5" s="241">
        <v>1001</v>
      </c>
      <c r="H5" s="113">
        <v>9</v>
      </c>
      <c r="I5" s="59" t="s">
        <v>65</v>
      </c>
      <c r="J5" s="66" t="s">
        <v>79</v>
      </c>
      <c r="K5" s="105">
        <v>67</v>
      </c>
      <c r="L5" s="90" t="s">
        <v>133</v>
      </c>
      <c r="M5" s="105">
        <v>97</v>
      </c>
      <c r="N5" s="109">
        <v>95</v>
      </c>
      <c r="P5" s="52"/>
      <c r="Q5" s="8">
        <f t="shared" ref="Q5:Q10" si="0">M5/N5*1000</f>
        <v>1021.0526315789474</v>
      </c>
      <c r="R5" s="108" t="s">
        <v>131</v>
      </c>
      <c r="S5" s="22"/>
    </row>
    <row r="6" spans="1:19" ht="18.75">
      <c r="A6" s="158">
        <v>2</v>
      </c>
      <c r="B6" s="115" t="s">
        <v>162</v>
      </c>
      <c r="C6" s="126" t="s">
        <v>161</v>
      </c>
      <c r="D6" s="114" t="s">
        <v>207</v>
      </c>
      <c r="E6" s="168" t="s">
        <v>526</v>
      </c>
      <c r="F6" s="113"/>
      <c r="G6" s="241">
        <f>G5+1</f>
        <v>1002</v>
      </c>
      <c r="H6" s="113">
        <v>10</v>
      </c>
      <c r="I6" s="59" t="s">
        <v>66</v>
      </c>
      <c r="J6" s="66" t="s">
        <v>78</v>
      </c>
      <c r="K6" s="105">
        <v>1011</v>
      </c>
      <c r="L6" s="90" t="s">
        <v>134</v>
      </c>
      <c r="M6" s="105">
        <v>1140</v>
      </c>
      <c r="N6" s="109">
        <v>1000</v>
      </c>
      <c r="P6" s="52"/>
      <c r="Q6" s="48">
        <f t="shared" si="0"/>
        <v>1140</v>
      </c>
      <c r="R6" s="108" t="s">
        <v>156</v>
      </c>
      <c r="S6" s="22"/>
    </row>
    <row r="7" spans="1:19" ht="18.75">
      <c r="A7" s="158">
        <v>3</v>
      </c>
      <c r="B7" s="115" t="s">
        <v>163</v>
      </c>
      <c r="C7" s="126" t="s">
        <v>161</v>
      </c>
      <c r="D7" s="114" t="s">
        <v>208</v>
      </c>
      <c r="E7" s="168" t="s">
        <v>527</v>
      </c>
      <c r="F7" s="113"/>
      <c r="G7" s="241">
        <f t="shared" ref="G7:G70" si="1">G6+1</f>
        <v>1003</v>
      </c>
      <c r="H7" s="113">
        <v>9</v>
      </c>
      <c r="I7" s="59" t="s">
        <v>67</v>
      </c>
      <c r="J7" s="66" t="s">
        <v>80</v>
      </c>
      <c r="K7" s="105">
        <v>924</v>
      </c>
      <c r="L7" s="90" t="s">
        <v>134</v>
      </c>
      <c r="M7" s="105">
        <v>1168</v>
      </c>
      <c r="N7" s="109">
        <v>1047</v>
      </c>
      <c r="P7" s="52"/>
      <c r="Q7" s="48">
        <f t="shared" si="0"/>
        <v>1115.5682903533905</v>
      </c>
      <c r="R7" s="108" t="s">
        <v>156</v>
      </c>
      <c r="S7" s="22"/>
    </row>
    <row r="8" spans="1:19" ht="18.75">
      <c r="A8" s="158">
        <v>4</v>
      </c>
      <c r="B8" s="115" t="s">
        <v>164</v>
      </c>
      <c r="C8" s="126" t="s">
        <v>161</v>
      </c>
      <c r="D8" s="114" t="s">
        <v>208</v>
      </c>
      <c r="E8" s="168" t="s">
        <v>528</v>
      </c>
      <c r="F8" s="113"/>
      <c r="G8" s="241">
        <f t="shared" si="1"/>
        <v>1004</v>
      </c>
      <c r="H8" s="113">
        <v>10</v>
      </c>
      <c r="I8" s="59" t="s">
        <v>68</v>
      </c>
      <c r="J8" s="66" t="s">
        <v>81</v>
      </c>
      <c r="K8" s="105">
        <v>521</v>
      </c>
      <c r="L8" s="90" t="s">
        <v>134</v>
      </c>
      <c r="M8" s="105">
        <v>756</v>
      </c>
      <c r="N8" s="109">
        <v>697</v>
      </c>
      <c r="P8" s="52"/>
      <c r="Q8" s="52">
        <f t="shared" si="0"/>
        <v>1084.6484935437591</v>
      </c>
      <c r="R8" s="108" t="s">
        <v>157</v>
      </c>
      <c r="S8" s="22"/>
    </row>
    <row r="9" spans="1:19" ht="18.75">
      <c r="A9" s="158">
        <v>5</v>
      </c>
      <c r="B9" s="124" t="s">
        <v>165</v>
      </c>
      <c r="C9" s="126" t="s">
        <v>161</v>
      </c>
      <c r="D9" s="114" t="s">
        <v>208</v>
      </c>
      <c r="E9" s="165" t="s">
        <v>512</v>
      </c>
      <c r="F9" s="139"/>
      <c r="G9" s="241">
        <f t="shared" si="1"/>
        <v>1005</v>
      </c>
      <c r="H9" s="113">
        <v>10</v>
      </c>
      <c r="I9" s="59" t="s">
        <v>69</v>
      </c>
      <c r="J9" s="66" t="s">
        <v>82</v>
      </c>
      <c r="K9" s="105">
        <v>412</v>
      </c>
      <c r="L9" s="90" t="s">
        <v>134</v>
      </c>
      <c r="M9" s="105">
        <v>616</v>
      </c>
      <c r="N9" s="109">
        <v>547</v>
      </c>
      <c r="P9" s="52"/>
      <c r="Q9" s="48">
        <f t="shared" si="0"/>
        <v>1126.1425959780622</v>
      </c>
      <c r="R9" s="108" t="s">
        <v>156</v>
      </c>
      <c r="S9" s="22"/>
    </row>
    <row r="10" spans="1:19" ht="18.75">
      <c r="A10" s="158">
        <v>6</v>
      </c>
      <c r="B10" s="124" t="s">
        <v>166</v>
      </c>
      <c r="C10" s="144" t="s">
        <v>161</v>
      </c>
      <c r="D10" s="114" t="s">
        <v>207</v>
      </c>
      <c r="E10" s="165" t="s">
        <v>513</v>
      </c>
      <c r="F10" s="139"/>
      <c r="G10" s="241">
        <f t="shared" si="1"/>
        <v>1006</v>
      </c>
      <c r="H10" s="113">
        <v>10</v>
      </c>
      <c r="I10" s="59" t="s">
        <v>70</v>
      </c>
      <c r="J10" s="66" t="s">
        <v>83</v>
      </c>
      <c r="K10" s="105">
        <v>130</v>
      </c>
      <c r="L10" s="90" t="s">
        <v>134</v>
      </c>
      <c r="M10" s="105">
        <v>132</v>
      </c>
      <c r="N10" s="109">
        <v>125</v>
      </c>
      <c r="P10" s="52"/>
      <c r="Q10" s="48">
        <f t="shared" si="0"/>
        <v>1056</v>
      </c>
      <c r="R10" s="108" t="s">
        <v>59</v>
      </c>
      <c r="S10" s="22"/>
    </row>
    <row r="11" spans="1:19" ht="18.75">
      <c r="A11" s="158">
        <v>7</v>
      </c>
      <c r="B11" s="124" t="s">
        <v>167</v>
      </c>
      <c r="C11" s="144" t="s">
        <v>161</v>
      </c>
      <c r="D11" s="114" t="s">
        <v>207</v>
      </c>
      <c r="E11" s="165" t="s">
        <v>514</v>
      </c>
      <c r="F11" s="139"/>
      <c r="G11" s="241">
        <f t="shared" si="1"/>
        <v>1007</v>
      </c>
      <c r="H11" s="113">
        <v>10</v>
      </c>
      <c r="I11" s="59" t="s">
        <v>71</v>
      </c>
      <c r="J11" s="66" t="s">
        <v>84</v>
      </c>
      <c r="K11" s="105">
        <v>340</v>
      </c>
      <c r="L11" s="90" t="s">
        <v>134</v>
      </c>
      <c r="M11" s="105">
        <v>416</v>
      </c>
      <c r="N11" s="109">
        <v>407</v>
      </c>
      <c r="P11" s="52"/>
      <c r="Q11" s="48">
        <f>M11/N11*1000</f>
        <v>1022.1130221130221</v>
      </c>
      <c r="R11" s="108" t="s">
        <v>156</v>
      </c>
      <c r="S11" s="22"/>
    </row>
    <row r="12" spans="1:19" ht="18.75">
      <c r="A12" s="158">
        <v>8</v>
      </c>
      <c r="B12" s="124" t="s">
        <v>168</v>
      </c>
      <c r="C12" s="144" t="s">
        <v>161</v>
      </c>
      <c r="D12" s="114" t="s">
        <v>207</v>
      </c>
      <c r="E12" s="165">
        <v>36525</v>
      </c>
      <c r="F12" s="139"/>
      <c r="G12" s="241">
        <f t="shared" si="1"/>
        <v>1008</v>
      </c>
      <c r="H12" s="113">
        <f t="shared" ref="H12:H25" ca="1" si="2">DATEDIF(E12, TODAY(), "y")</f>
        <v>15</v>
      </c>
      <c r="I12" s="59" t="s">
        <v>72</v>
      </c>
      <c r="J12" s="66" t="s">
        <v>85</v>
      </c>
      <c r="K12" s="105">
        <v>130</v>
      </c>
      <c r="L12" s="90" t="s">
        <v>134</v>
      </c>
      <c r="M12" s="105">
        <v>130</v>
      </c>
      <c r="N12" s="109">
        <v>125</v>
      </c>
      <c r="P12" s="52"/>
      <c r="Q12" s="48">
        <f>M12/N12*1000</f>
        <v>1040</v>
      </c>
      <c r="R12" s="108" t="s">
        <v>159</v>
      </c>
      <c r="S12" s="22"/>
    </row>
    <row r="13" spans="1:19" ht="18.75">
      <c r="A13" s="158">
        <v>9</v>
      </c>
      <c r="B13" s="124" t="s">
        <v>169</v>
      </c>
      <c r="C13" s="144" t="s">
        <v>161</v>
      </c>
      <c r="D13" s="114" t="s">
        <v>207</v>
      </c>
      <c r="E13" s="165" t="s">
        <v>515</v>
      </c>
      <c r="F13" s="139"/>
      <c r="G13" s="241">
        <f t="shared" si="1"/>
        <v>1009</v>
      </c>
      <c r="H13" s="113">
        <v>10</v>
      </c>
      <c r="I13" s="59" t="s">
        <v>73</v>
      </c>
      <c r="J13" s="66" t="s">
        <v>86</v>
      </c>
      <c r="K13" s="105">
        <v>308</v>
      </c>
      <c r="L13" s="90" t="s">
        <v>134</v>
      </c>
      <c r="M13" s="105">
        <v>456</v>
      </c>
      <c r="N13" s="109">
        <v>447</v>
      </c>
      <c r="P13" s="52"/>
      <c r="Q13" s="8">
        <f xml:space="preserve"> (SQRT(M13))*47.3</f>
        <v>1010.0516026421619</v>
      </c>
      <c r="R13" s="108" t="s">
        <v>135</v>
      </c>
      <c r="S13" s="22"/>
    </row>
    <row r="14" spans="1:19" ht="18.75">
      <c r="A14" s="158">
        <v>10</v>
      </c>
      <c r="B14" s="124" t="s">
        <v>170</v>
      </c>
      <c r="C14" s="144" t="s">
        <v>161</v>
      </c>
      <c r="D14" s="114" t="s">
        <v>207</v>
      </c>
      <c r="E14" s="165" t="s">
        <v>516</v>
      </c>
      <c r="F14" s="139"/>
      <c r="G14" s="241">
        <f t="shared" si="1"/>
        <v>1010</v>
      </c>
      <c r="H14" s="113">
        <v>10</v>
      </c>
      <c r="I14" s="59" t="s">
        <v>74</v>
      </c>
      <c r="J14" s="66" t="s">
        <v>87</v>
      </c>
      <c r="K14" s="105">
        <v>24.2</v>
      </c>
      <c r="L14" s="90" t="s">
        <v>134</v>
      </c>
      <c r="M14" s="105">
        <v>13.96</v>
      </c>
      <c r="N14" s="109">
        <v>16.02</v>
      </c>
      <c r="O14">
        <v>60</v>
      </c>
      <c r="P14" s="52">
        <f>8007.5/(POWER(O14,0.75))</f>
        <v>371.43558587229649</v>
      </c>
      <c r="Q14" s="52">
        <f>8007.5/(POWER(M14,0.75))</f>
        <v>1108.7480872514043</v>
      </c>
      <c r="R14" s="108" t="s">
        <v>144</v>
      </c>
      <c r="S14" s="22"/>
    </row>
    <row r="15" spans="1:19" ht="18.75">
      <c r="A15" s="158">
        <v>11</v>
      </c>
      <c r="B15" s="124" t="s">
        <v>171</v>
      </c>
      <c r="C15" s="144" t="s">
        <v>161</v>
      </c>
      <c r="D15" s="114" t="s">
        <v>207</v>
      </c>
      <c r="E15" s="165" t="s">
        <v>517</v>
      </c>
      <c r="F15" s="139"/>
      <c r="G15" s="241">
        <f t="shared" si="1"/>
        <v>1011</v>
      </c>
      <c r="H15" s="113">
        <v>10</v>
      </c>
      <c r="K15" s="106">
        <f>8007.5/(K14^0.75)</f>
        <v>733.89752460374029</v>
      </c>
      <c r="L15" s="2"/>
      <c r="M15" s="110">
        <f>8007.5/(M14^0.75)</f>
        <v>1108.7480872514043</v>
      </c>
      <c r="N15" s="104"/>
      <c r="Q15" s="52"/>
    </row>
    <row r="16" spans="1:19" ht="18.75">
      <c r="A16" s="158">
        <v>12</v>
      </c>
      <c r="B16" s="124" t="s">
        <v>172</v>
      </c>
      <c r="C16" s="144" t="s">
        <v>161</v>
      </c>
      <c r="D16" s="114" t="s">
        <v>207</v>
      </c>
      <c r="E16" s="165" t="s">
        <v>518</v>
      </c>
      <c r="F16" s="139"/>
      <c r="G16" s="241">
        <f t="shared" si="1"/>
        <v>1012</v>
      </c>
      <c r="H16" s="113">
        <v>14</v>
      </c>
      <c r="I16" s="32" t="s">
        <v>49</v>
      </c>
      <c r="J16" s="32"/>
      <c r="K16" s="107"/>
      <c r="L16" s="32"/>
      <c r="M16" s="38" t="s">
        <v>14</v>
      </c>
      <c r="N16" s="38" t="s">
        <v>26</v>
      </c>
      <c r="O16" s="38" t="s">
        <v>27</v>
      </c>
      <c r="P16" s="33"/>
    </row>
    <row r="17" spans="1:21" ht="18.75">
      <c r="A17" s="158">
        <v>13</v>
      </c>
      <c r="B17" s="124" t="s">
        <v>173</v>
      </c>
      <c r="C17" s="144" t="s">
        <v>161</v>
      </c>
      <c r="D17" s="114" t="s">
        <v>208</v>
      </c>
      <c r="E17" s="165">
        <v>38352</v>
      </c>
      <c r="F17" s="139"/>
      <c r="G17" s="241">
        <f t="shared" si="1"/>
        <v>1013</v>
      </c>
      <c r="H17" s="113">
        <v>15</v>
      </c>
      <c r="O17" s="40"/>
      <c r="P17" s="41"/>
    </row>
    <row r="18" spans="1:21" ht="18.75">
      <c r="A18" s="158">
        <v>14</v>
      </c>
      <c r="B18" s="124" t="s">
        <v>174</v>
      </c>
      <c r="C18" s="144" t="s">
        <v>161</v>
      </c>
      <c r="D18" s="114" t="s">
        <v>207</v>
      </c>
      <c r="E18" s="165">
        <v>38413</v>
      </c>
      <c r="F18" s="139"/>
      <c r="G18" s="241">
        <f t="shared" si="1"/>
        <v>1014</v>
      </c>
      <c r="H18" s="113">
        <v>10</v>
      </c>
      <c r="M18" s="40"/>
      <c r="N18" s="40"/>
      <c r="O18" s="40"/>
      <c r="P18" s="41"/>
      <c r="R18" s="42"/>
      <c r="S18" s="33"/>
      <c r="T18" s="33"/>
      <c r="U18" s="33"/>
    </row>
    <row r="19" spans="1:21" ht="18.75">
      <c r="A19" s="158">
        <v>15</v>
      </c>
      <c r="B19" s="124" t="s">
        <v>175</v>
      </c>
      <c r="C19" s="144" t="s">
        <v>161</v>
      </c>
      <c r="D19" s="114" t="s">
        <v>208</v>
      </c>
      <c r="E19" s="166">
        <v>38567</v>
      </c>
      <c r="F19" s="244"/>
      <c r="G19" s="241">
        <f t="shared" si="1"/>
        <v>1015</v>
      </c>
      <c r="H19" s="113">
        <v>10</v>
      </c>
      <c r="I19" s="39" t="s">
        <v>13</v>
      </c>
      <c r="J19" s="39"/>
      <c r="K19" s="39"/>
      <c r="L19" s="39"/>
      <c r="S19" s="33"/>
      <c r="T19" s="33"/>
      <c r="U19" s="33"/>
    </row>
    <row r="20" spans="1:21" ht="18.75">
      <c r="A20" s="158">
        <v>16</v>
      </c>
      <c r="B20" s="124" t="s">
        <v>176</v>
      </c>
      <c r="C20" s="144" t="s">
        <v>161</v>
      </c>
      <c r="D20" s="114" t="s">
        <v>207</v>
      </c>
      <c r="E20" s="167" t="s">
        <v>519</v>
      </c>
      <c r="F20" s="244"/>
      <c r="G20" s="241">
        <f t="shared" si="1"/>
        <v>1016</v>
      </c>
      <c r="H20" s="113">
        <v>9</v>
      </c>
      <c r="S20" s="33"/>
      <c r="T20" s="33"/>
      <c r="U20" s="33"/>
    </row>
    <row r="21" spans="1:21" ht="18.75">
      <c r="A21" s="158">
        <v>17</v>
      </c>
      <c r="B21" s="125" t="s">
        <v>177</v>
      </c>
      <c r="C21" s="144" t="s">
        <v>161</v>
      </c>
      <c r="D21" s="114" t="s">
        <v>207</v>
      </c>
      <c r="E21" s="165">
        <v>36535</v>
      </c>
      <c r="F21" s="139"/>
      <c r="G21" s="241">
        <f t="shared" si="1"/>
        <v>1017</v>
      </c>
      <c r="H21" s="113">
        <v>15</v>
      </c>
      <c r="S21" s="33"/>
      <c r="T21" s="33"/>
      <c r="U21" s="33"/>
    </row>
    <row r="22" spans="1:21" ht="18.75">
      <c r="A22" s="158">
        <v>18</v>
      </c>
      <c r="B22" s="125" t="s">
        <v>178</v>
      </c>
      <c r="C22" s="144" t="s">
        <v>161</v>
      </c>
      <c r="D22" s="114" t="s">
        <v>208</v>
      </c>
      <c r="E22" s="167" t="s">
        <v>520</v>
      </c>
      <c r="F22" s="244"/>
      <c r="G22" s="241">
        <f t="shared" si="1"/>
        <v>1018</v>
      </c>
      <c r="H22" s="113">
        <v>6</v>
      </c>
    </row>
    <row r="23" spans="1:21" ht="18.75">
      <c r="A23" s="158">
        <v>19</v>
      </c>
      <c r="B23" s="125" t="s">
        <v>179</v>
      </c>
      <c r="C23" s="144" t="s">
        <v>161</v>
      </c>
      <c r="D23" s="114" t="s">
        <v>207</v>
      </c>
      <c r="E23" s="167" t="s">
        <v>701</v>
      </c>
      <c r="F23" s="244"/>
      <c r="G23" s="241">
        <f t="shared" si="1"/>
        <v>1019</v>
      </c>
      <c r="H23" s="113">
        <v>15</v>
      </c>
    </row>
    <row r="24" spans="1:21" ht="18.75">
      <c r="A24" s="158">
        <v>20</v>
      </c>
      <c r="B24" s="125" t="s">
        <v>180</v>
      </c>
      <c r="C24" s="144" t="s">
        <v>161</v>
      </c>
      <c r="D24" s="114" t="s">
        <v>207</v>
      </c>
      <c r="E24" s="165">
        <v>38599</v>
      </c>
      <c r="F24" s="139"/>
      <c r="G24" s="241">
        <f t="shared" si="1"/>
        <v>1020</v>
      </c>
      <c r="H24" s="113">
        <f t="shared" ca="1" si="2"/>
        <v>10</v>
      </c>
    </row>
    <row r="25" spans="1:21" ht="18.75">
      <c r="A25" s="158">
        <v>21</v>
      </c>
      <c r="B25" s="125" t="s">
        <v>181</v>
      </c>
      <c r="C25" s="144" t="s">
        <v>161</v>
      </c>
      <c r="D25" s="114" t="s">
        <v>208</v>
      </c>
      <c r="E25" s="165">
        <v>36535</v>
      </c>
      <c r="F25" s="139"/>
      <c r="G25" s="241">
        <f t="shared" si="1"/>
        <v>1021</v>
      </c>
      <c r="H25" s="113">
        <f t="shared" ca="1" si="2"/>
        <v>15</v>
      </c>
    </row>
    <row r="26" spans="1:21" ht="18.75">
      <c r="A26" s="158">
        <v>22</v>
      </c>
      <c r="B26" s="125" t="s">
        <v>182</v>
      </c>
      <c r="C26" s="144" t="s">
        <v>161</v>
      </c>
      <c r="D26" s="114" t="s">
        <v>208</v>
      </c>
      <c r="E26" s="167" t="s">
        <v>521</v>
      </c>
      <c r="F26" s="244"/>
      <c r="G26" s="241">
        <f t="shared" si="1"/>
        <v>1022</v>
      </c>
      <c r="H26" s="113">
        <v>11</v>
      </c>
    </row>
    <row r="27" spans="1:21" ht="18.75">
      <c r="A27" s="158">
        <v>23</v>
      </c>
      <c r="B27" s="125" t="s">
        <v>183</v>
      </c>
      <c r="C27" s="144" t="s">
        <v>161</v>
      </c>
      <c r="D27" s="114" t="s">
        <v>207</v>
      </c>
      <c r="E27" s="167" t="s">
        <v>522</v>
      </c>
      <c r="F27" s="244"/>
      <c r="G27" s="241">
        <f t="shared" si="1"/>
        <v>1023</v>
      </c>
      <c r="H27" s="113">
        <v>11</v>
      </c>
    </row>
    <row r="28" spans="1:21" ht="18.75">
      <c r="A28" s="158">
        <v>24</v>
      </c>
      <c r="B28" s="125" t="s">
        <v>184</v>
      </c>
      <c r="C28" s="144" t="s">
        <v>161</v>
      </c>
      <c r="D28" s="114" t="s">
        <v>207</v>
      </c>
      <c r="E28" s="167" t="s">
        <v>523</v>
      </c>
      <c r="F28" s="244"/>
      <c r="G28" s="241">
        <f t="shared" si="1"/>
        <v>1024</v>
      </c>
      <c r="H28" s="113">
        <v>15</v>
      </c>
    </row>
    <row r="29" spans="1:21" ht="18.75">
      <c r="A29" s="158">
        <v>25</v>
      </c>
      <c r="B29" s="125" t="s">
        <v>185</v>
      </c>
      <c r="C29" s="144" t="s">
        <v>161</v>
      </c>
      <c r="D29" s="114" t="s">
        <v>207</v>
      </c>
      <c r="E29" s="165">
        <v>36597</v>
      </c>
      <c r="F29" s="139"/>
      <c r="G29" s="241">
        <f t="shared" si="1"/>
        <v>1025</v>
      </c>
      <c r="H29" s="113">
        <v>15</v>
      </c>
      <c r="P29" s="33"/>
    </row>
    <row r="30" spans="1:21" ht="18.75">
      <c r="A30" s="158">
        <v>26</v>
      </c>
      <c r="B30" s="125" t="s">
        <v>186</v>
      </c>
      <c r="C30" s="144" t="s">
        <v>161</v>
      </c>
      <c r="D30" s="114" t="s">
        <v>207</v>
      </c>
      <c r="E30" s="167" t="s">
        <v>700</v>
      </c>
      <c r="F30" s="244"/>
      <c r="G30" s="241">
        <f t="shared" si="1"/>
        <v>1026</v>
      </c>
      <c r="H30" s="113">
        <v>15</v>
      </c>
      <c r="P30" s="33"/>
    </row>
    <row r="31" spans="1:21" ht="18.75">
      <c r="A31" s="158">
        <v>27</v>
      </c>
      <c r="B31" s="124" t="s">
        <v>187</v>
      </c>
      <c r="C31" s="144" t="s">
        <v>161</v>
      </c>
      <c r="D31" s="114" t="s">
        <v>207</v>
      </c>
      <c r="E31" s="167" t="s">
        <v>524</v>
      </c>
      <c r="F31" s="244"/>
      <c r="G31" s="241">
        <f t="shared" si="1"/>
        <v>1027</v>
      </c>
      <c r="H31" s="113">
        <v>15</v>
      </c>
      <c r="P31" s="33"/>
    </row>
    <row r="32" spans="1:21" ht="18.75">
      <c r="A32" s="158">
        <v>28</v>
      </c>
      <c r="B32" s="124" t="s">
        <v>188</v>
      </c>
      <c r="C32" s="144" t="s">
        <v>161</v>
      </c>
      <c r="D32" s="114" t="s">
        <v>207</v>
      </c>
      <c r="E32" s="167" t="s">
        <v>529</v>
      </c>
      <c r="F32" s="244"/>
      <c r="G32" s="241">
        <f t="shared" si="1"/>
        <v>1028</v>
      </c>
      <c r="H32" s="113">
        <v>15</v>
      </c>
      <c r="O32" s="33"/>
      <c r="P32" s="33"/>
    </row>
    <row r="33" spans="1:19" ht="18.75">
      <c r="A33" s="158">
        <v>29</v>
      </c>
      <c r="B33" s="124" t="s">
        <v>189</v>
      </c>
      <c r="C33" s="144" t="s">
        <v>161</v>
      </c>
      <c r="D33" s="114" t="s">
        <v>207</v>
      </c>
      <c r="E33" s="167" t="s">
        <v>530</v>
      </c>
      <c r="F33" s="244"/>
      <c r="G33" s="241">
        <f t="shared" si="1"/>
        <v>1029</v>
      </c>
      <c r="H33" s="113">
        <v>15</v>
      </c>
      <c r="N33" s="33"/>
      <c r="O33" s="33"/>
      <c r="P33" s="33"/>
    </row>
    <row r="34" spans="1:19" ht="18.75">
      <c r="A34" s="158">
        <v>30</v>
      </c>
      <c r="B34" s="124" t="s">
        <v>190</v>
      </c>
      <c r="C34" s="144" t="s">
        <v>161</v>
      </c>
      <c r="D34" s="114" t="s">
        <v>208</v>
      </c>
      <c r="E34" s="167" t="s">
        <v>531</v>
      </c>
      <c r="F34" s="244"/>
      <c r="G34" s="241">
        <f t="shared" si="1"/>
        <v>1030</v>
      </c>
      <c r="H34" s="113">
        <v>15</v>
      </c>
      <c r="O34" s="33"/>
      <c r="P34" s="33"/>
    </row>
    <row r="35" spans="1:19" ht="18.75">
      <c r="A35" s="158">
        <v>31</v>
      </c>
      <c r="B35" s="124" t="s">
        <v>191</v>
      </c>
      <c r="C35" s="144" t="s">
        <v>161</v>
      </c>
      <c r="D35" s="114" t="s">
        <v>207</v>
      </c>
      <c r="E35" s="167" t="s">
        <v>532</v>
      </c>
      <c r="F35" s="244"/>
      <c r="G35" s="241">
        <f t="shared" si="1"/>
        <v>1031</v>
      </c>
      <c r="H35" s="113">
        <v>11</v>
      </c>
      <c r="O35" s="33"/>
      <c r="P35" s="33"/>
    </row>
    <row r="36" spans="1:19" ht="18.75">
      <c r="A36" s="158">
        <v>32</v>
      </c>
      <c r="B36" s="124" t="s">
        <v>192</v>
      </c>
      <c r="C36" s="144" t="s">
        <v>161</v>
      </c>
      <c r="D36" s="114" t="s">
        <v>207</v>
      </c>
      <c r="E36" s="167" t="s">
        <v>699</v>
      </c>
      <c r="F36" s="244"/>
      <c r="G36" s="241">
        <f t="shared" si="1"/>
        <v>1032</v>
      </c>
      <c r="H36" s="113">
        <v>15</v>
      </c>
      <c r="O36" s="33"/>
      <c r="P36" s="33"/>
    </row>
    <row r="37" spans="1:19" ht="18.75">
      <c r="A37" s="158">
        <v>33</v>
      </c>
      <c r="B37" s="124" t="s">
        <v>193</v>
      </c>
      <c r="C37" s="144" t="s">
        <v>161</v>
      </c>
      <c r="D37" s="114" t="s">
        <v>207</v>
      </c>
      <c r="E37" s="167" t="s">
        <v>533</v>
      </c>
      <c r="F37" s="244"/>
      <c r="G37" s="241">
        <f t="shared" si="1"/>
        <v>1033</v>
      </c>
      <c r="H37" s="113">
        <v>15</v>
      </c>
      <c r="Q37" s="33"/>
    </row>
    <row r="38" spans="1:19" ht="18.75">
      <c r="A38" s="158">
        <v>34</v>
      </c>
      <c r="B38" s="124" t="s">
        <v>194</v>
      </c>
      <c r="C38" s="144" t="s">
        <v>161</v>
      </c>
      <c r="D38" s="114" t="s">
        <v>207</v>
      </c>
      <c r="E38" s="165">
        <v>37994</v>
      </c>
      <c r="F38" s="139"/>
      <c r="G38" s="241">
        <f t="shared" si="1"/>
        <v>1034</v>
      </c>
      <c r="H38" s="113">
        <v>11</v>
      </c>
      <c r="Q38" s="33"/>
    </row>
    <row r="39" spans="1:19" ht="18.75">
      <c r="A39" s="158">
        <v>35</v>
      </c>
      <c r="B39" s="124" t="s">
        <v>195</v>
      </c>
      <c r="C39" s="144" t="s">
        <v>161</v>
      </c>
      <c r="D39" s="114" t="s">
        <v>207</v>
      </c>
      <c r="E39" s="167" t="s">
        <v>534</v>
      </c>
      <c r="F39" s="244"/>
      <c r="G39" s="241">
        <f t="shared" si="1"/>
        <v>1035</v>
      </c>
      <c r="H39" s="113">
        <v>11</v>
      </c>
    </row>
    <row r="40" spans="1:19" ht="18.75">
      <c r="A40" s="158">
        <v>36</v>
      </c>
      <c r="B40" s="124" t="s">
        <v>196</v>
      </c>
      <c r="C40" s="144" t="s">
        <v>161</v>
      </c>
      <c r="D40" s="114" t="s">
        <v>207</v>
      </c>
      <c r="E40" s="165">
        <v>38047</v>
      </c>
      <c r="F40" s="139"/>
      <c r="G40" s="241">
        <f t="shared" si="1"/>
        <v>1036</v>
      </c>
      <c r="H40" s="113">
        <v>11</v>
      </c>
    </row>
    <row r="41" spans="1:19" ht="18.75">
      <c r="A41" s="158">
        <v>37</v>
      </c>
      <c r="B41" s="124" t="s">
        <v>197</v>
      </c>
      <c r="C41" s="144" t="s">
        <v>161</v>
      </c>
      <c r="D41" s="114" t="s">
        <v>207</v>
      </c>
      <c r="E41" s="167" t="s">
        <v>535</v>
      </c>
      <c r="F41" s="244"/>
      <c r="G41" s="241">
        <f t="shared" si="1"/>
        <v>1037</v>
      </c>
      <c r="H41" s="113">
        <v>11</v>
      </c>
    </row>
    <row r="42" spans="1:19" ht="18.75">
      <c r="A42" s="158">
        <v>38</v>
      </c>
      <c r="B42" s="124" t="s">
        <v>198</v>
      </c>
      <c r="C42" s="144" t="s">
        <v>161</v>
      </c>
      <c r="D42" s="114" t="s">
        <v>207</v>
      </c>
      <c r="E42" s="167" t="s">
        <v>536</v>
      </c>
      <c r="F42" s="244"/>
      <c r="G42" s="241">
        <f t="shared" si="1"/>
        <v>1038</v>
      </c>
      <c r="H42" s="113">
        <v>11</v>
      </c>
    </row>
    <row r="43" spans="1:19" ht="18.75">
      <c r="A43" s="158">
        <v>39</v>
      </c>
      <c r="B43" s="124" t="s">
        <v>199</v>
      </c>
      <c r="C43" s="144" t="s">
        <v>161</v>
      </c>
      <c r="D43" s="114" t="s">
        <v>207</v>
      </c>
      <c r="E43" s="167" t="s">
        <v>537</v>
      </c>
      <c r="F43" s="244"/>
      <c r="G43" s="241">
        <f t="shared" si="1"/>
        <v>1039</v>
      </c>
      <c r="H43" s="113">
        <v>11</v>
      </c>
    </row>
    <row r="44" spans="1:19" ht="13.15" customHeight="1">
      <c r="A44" s="158">
        <v>40</v>
      </c>
      <c r="B44" s="124" t="s">
        <v>200</v>
      </c>
      <c r="C44" s="144" t="s">
        <v>161</v>
      </c>
      <c r="D44" s="114" t="s">
        <v>207</v>
      </c>
      <c r="E44" s="167" t="s">
        <v>533</v>
      </c>
      <c r="F44" s="244"/>
      <c r="G44" s="241">
        <f t="shared" si="1"/>
        <v>1040</v>
      </c>
      <c r="H44" s="113">
        <v>15</v>
      </c>
      <c r="R44" s="42"/>
      <c r="S44" s="34"/>
    </row>
    <row r="45" spans="1:19" ht="12.75" customHeight="1">
      <c r="A45" s="158">
        <v>41</v>
      </c>
      <c r="B45" s="124" t="s">
        <v>201</v>
      </c>
      <c r="C45" s="144" t="s">
        <v>161</v>
      </c>
      <c r="D45" s="114" t="s">
        <v>208</v>
      </c>
      <c r="E45" s="165">
        <v>38206</v>
      </c>
      <c r="F45" s="139"/>
      <c r="G45" s="241">
        <f t="shared" si="1"/>
        <v>1041</v>
      </c>
      <c r="H45" s="113">
        <v>11</v>
      </c>
      <c r="R45" s="42"/>
      <c r="S45" s="34"/>
    </row>
    <row r="46" spans="1:19" ht="13.15" customHeight="1">
      <c r="A46" s="158">
        <v>42</v>
      </c>
      <c r="B46" s="124" t="s">
        <v>202</v>
      </c>
      <c r="C46" s="144" t="s">
        <v>161</v>
      </c>
      <c r="D46" s="114" t="s">
        <v>207</v>
      </c>
      <c r="E46" s="167" t="s">
        <v>538</v>
      </c>
      <c r="F46" s="244"/>
      <c r="G46" s="241">
        <f t="shared" si="1"/>
        <v>1042</v>
      </c>
      <c r="H46" s="113">
        <v>10</v>
      </c>
      <c r="R46" s="42"/>
      <c r="S46" s="34"/>
    </row>
    <row r="47" spans="1:19" ht="12" customHeight="1">
      <c r="A47" s="158">
        <v>43</v>
      </c>
      <c r="B47" s="124" t="s">
        <v>203</v>
      </c>
      <c r="C47" s="144" t="s">
        <v>161</v>
      </c>
      <c r="D47" s="114" t="s">
        <v>208</v>
      </c>
      <c r="E47" s="167" t="s">
        <v>539</v>
      </c>
      <c r="F47" s="244"/>
      <c r="G47" s="241">
        <f t="shared" si="1"/>
        <v>1043</v>
      </c>
      <c r="H47" s="113">
        <v>11</v>
      </c>
    </row>
    <row r="48" spans="1:19" ht="12.75" customHeight="1">
      <c r="A48" s="158">
        <v>44</v>
      </c>
      <c r="B48" s="124" t="s">
        <v>204</v>
      </c>
      <c r="C48" s="144" t="s">
        <v>161</v>
      </c>
      <c r="D48" s="114" t="s">
        <v>208</v>
      </c>
      <c r="E48" s="165">
        <v>38111</v>
      </c>
      <c r="F48" s="139"/>
      <c r="G48" s="241">
        <f t="shared" si="1"/>
        <v>1044</v>
      </c>
      <c r="H48" s="113">
        <v>11</v>
      </c>
      <c r="R48" s="62"/>
    </row>
    <row r="49" spans="1:20" ht="18.75">
      <c r="A49" s="158">
        <v>45</v>
      </c>
      <c r="B49" s="124" t="s">
        <v>205</v>
      </c>
      <c r="C49" s="144" t="s">
        <v>161</v>
      </c>
      <c r="D49" s="114" t="s">
        <v>208</v>
      </c>
      <c r="E49" s="167" t="s">
        <v>540</v>
      </c>
      <c r="F49" s="244"/>
      <c r="G49" s="241">
        <f t="shared" si="1"/>
        <v>1045</v>
      </c>
      <c r="H49" s="113">
        <v>12</v>
      </c>
      <c r="R49" s="42"/>
      <c r="S49" s="33"/>
      <c r="T49" s="33"/>
    </row>
    <row r="50" spans="1:20" ht="18.75">
      <c r="A50" s="158">
        <v>46</v>
      </c>
      <c r="B50" s="124" t="s">
        <v>206</v>
      </c>
      <c r="C50" s="144" t="s">
        <v>161</v>
      </c>
      <c r="D50" s="114" t="s">
        <v>207</v>
      </c>
      <c r="E50" s="167" t="s">
        <v>541</v>
      </c>
      <c r="F50" s="244"/>
      <c r="G50" s="241">
        <f t="shared" si="1"/>
        <v>1046</v>
      </c>
      <c r="H50" s="113">
        <v>11</v>
      </c>
      <c r="R50" s="63"/>
      <c r="S50" s="34"/>
      <c r="T50" s="34"/>
    </row>
    <row r="51" spans="1:20" ht="18.75">
      <c r="A51" s="158">
        <v>47</v>
      </c>
      <c r="B51" s="124" t="s">
        <v>209</v>
      </c>
      <c r="C51" s="144" t="s">
        <v>161</v>
      </c>
      <c r="D51" s="114" t="s">
        <v>207</v>
      </c>
      <c r="E51" s="165">
        <v>38112</v>
      </c>
      <c r="F51" s="139"/>
      <c r="G51" s="241">
        <f t="shared" si="1"/>
        <v>1047</v>
      </c>
      <c r="H51" s="113">
        <v>11</v>
      </c>
      <c r="R51" s="63"/>
      <c r="S51" s="34"/>
      <c r="T51" s="34"/>
    </row>
    <row r="52" spans="1:20" ht="18.75">
      <c r="A52" s="158">
        <v>48</v>
      </c>
      <c r="B52" s="124" t="s">
        <v>210</v>
      </c>
      <c r="C52" s="144" t="s">
        <v>161</v>
      </c>
      <c r="D52" s="114" t="s">
        <v>207</v>
      </c>
      <c r="E52" s="165">
        <v>38210</v>
      </c>
      <c r="F52" s="139"/>
      <c r="G52" s="241">
        <f t="shared" si="1"/>
        <v>1048</v>
      </c>
      <c r="H52" s="113">
        <v>10</v>
      </c>
      <c r="R52" s="63"/>
      <c r="S52" s="34"/>
      <c r="T52" s="34"/>
    </row>
    <row r="53" spans="1:20" ht="18.75">
      <c r="A53" s="158">
        <v>49</v>
      </c>
      <c r="B53" s="124" t="s">
        <v>211</v>
      </c>
      <c r="C53" s="144" t="s">
        <v>161</v>
      </c>
      <c r="D53" s="114" t="s">
        <v>208</v>
      </c>
      <c r="E53" s="167" t="s">
        <v>542</v>
      </c>
      <c r="F53" s="244"/>
      <c r="G53" s="241">
        <f t="shared" si="1"/>
        <v>1049</v>
      </c>
      <c r="H53" s="113">
        <v>10</v>
      </c>
      <c r="I53" s="33"/>
      <c r="J53" s="33"/>
      <c r="K53" s="33"/>
      <c r="L53" s="33"/>
      <c r="R53" s="42"/>
      <c r="S53" s="33"/>
      <c r="T53" s="33"/>
    </row>
    <row r="54" spans="1:20" ht="18.75">
      <c r="A54" s="158">
        <v>50</v>
      </c>
      <c r="B54" s="124" t="s">
        <v>212</v>
      </c>
      <c r="C54" s="144" t="s">
        <v>161</v>
      </c>
      <c r="D54" s="114" t="s">
        <v>207</v>
      </c>
      <c r="E54" s="165">
        <v>38019</v>
      </c>
      <c r="F54" s="139"/>
      <c r="G54" s="241">
        <f t="shared" si="1"/>
        <v>1050</v>
      </c>
      <c r="H54" s="113">
        <v>11</v>
      </c>
      <c r="S54" s="33"/>
      <c r="T54" s="33"/>
    </row>
    <row r="55" spans="1:20" ht="18.75">
      <c r="A55" s="158">
        <v>51</v>
      </c>
      <c r="B55" s="124" t="s">
        <v>213</v>
      </c>
      <c r="C55" s="144" t="s">
        <v>161</v>
      </c>
      <c r="D55" s="114" t="s">
        <v>208</v>
      </c>
      <c r="E55" s="167" t="s">
        <v>543</v>
      </c>
      <c r="F55" s="244"/>
      <c r="G55" s="241">
        <f t="shared" si="1"/>
        <v>1051</v>
      </c>
      <c r="H55" s="113">
        <v>10</v>
      </c>
    </row>
    <row r="56" spans="1:20" ht="18.75">
      <c r="A56" s="158">
        <v>52</v>
      </c>
      <c r="B56" s="124" t="s">
        <v>214</v>
      </c>
      <c r="C56" s="144" t="s">
        <v>161</v>
      </c>
      <c r="D56" s="114" t="s">
        <v>207</v>
      </c>
      <c r="E56" s="165">
        <v>38027</v>
      </c>
      <c r="F56" s="139"/>
      <c r="G56" s="241">
        <f t="shared" si="1"/>
        <v>1052</v>
      </c>
      <c r="H56" s="113">
        <v>10</v>
      </c>
    </row>
    <row r="57" spans="1:20" ht="18.75">
      <c r="A57" s="158">
        <v>53</v>
      </c>
      <c r="B57" s="125" t="s">
        <v>215</v>
      </c>
      <c r="C57" s="144" t="s">
        <v>161</v>
      </c>
      <c r="D57" s="114" t="s">
        <v>207</v>
      </c>
      <c r="E57" s="165">
        <v>38328</v>
      </c>
      <c r="F57" s="139"/>
      <c r="G57" s="241">
        <f t="shared" si="1"/>
        <v>1053</v>
      </c>
      <c r="H57" s="113">
        <v>11</v>
      </c>
    </row>
    <row r="58" spans="1:20" ht="18.75">
      <c r="A58" s="158">
        <v>54</v>
      </c>
      <c r="B58" s="124" t="s">
        <v>216</v>
      </c>
      <c r="C58" s="144" t="s">
        <v>161</v>
      </c>
      <c r="D58" s="114" t="s">
        <v>208</v>
      </c>
      <c r="E58" s="167" t="s">
        <v>544</v>
      </c>
      <c r="F58" s="244"/>
      <c r="G58" s="241">
        <f t="shared" si="1"/>
        <v>1054</v>
      </c>
      <c r="H58" s="113">
        <v>11</v>
      </c>
    </row>
    <row r="59" spans="1:20" ht="18.75">
      <c r="A59" s="158">
        <v>55</v>
      </c>
      <c r="B59" s="125" t="s">
        <v>217</v>
      </c>
      <c r="C59" s="144" t="s">
        <v>161</v>
      </c>
      <c r="D59" s="114" t="s">
        <v>207</v>
      </c>
      <c r="E59" s="167" t="s">
        <v>545</v>
      </c>
      <c r="F59" s="244"/>
      <c r="G59" s="241">
        <f t="shared" si="1"/>
        <v>1055</v>
      </c>
      <c r="H59" s="113">
        <v>12</v>
      </c>
    </row>
    <row r="60" spans="1:20" ht="18.75">
      <c r="A60" s="158">
        <v>56</v>
      </c>
      <c r="B60" s="125" t="s">
        <v>218</v>
      </c>
      <c r="C60" s="144" t="s">
        <v>161</v>
      </c>
      <c r="D60" s="114" t="s">
        <v>208</v>
      </c>
      <c r="E60" s="167">
        <v>37683</v>
      </c>
      <c r="F60" s="244"/>
      <c r="G60" s="241">
        <f t="shared" si="1"/>
        <v>1056</v>
      </c>
      <c r="H60" s="113">
        <v>12</v>
      </c>
    </row>
    <row r="61" spans="1:20" ht="18.75">
      <c r="A61" s="158">
        <v>57</v>
      </c>
      <c r="B61" s="124" t="s">
        <v>219</v>
      </c>
      <c r="C61" s="144" t="s">
        <v>161</v>
      </c>
      <c r="D61" s="114" t="s">
        <v>208</v>
      </c>
      <c r="E61" s="165">
        <v>37718</v>
      </c>
      <c r="F61" s="139"/>
      <c r="G61" s="241">
        <f t="shared" si="1"/>
        <v>1057</v>
      </c>
      <c r="H61" s="113">
        <v>12</v>
      </c>
    </row>
    <row r="62" spans="1:20" ht="18.75">
      <c r="A62" s="158">
        <v>58</v>
      </c>
      <c r="B62" s="124" t="s">
        <v>220</v>
      </c>
      <c r="C62" s="144" t="s">
        <v>161</v>
      </c>
      <c r="D62" s="114" t="s">
        <v>207</v>
      </c>
      <c r="E62" s="167" t="s">
        <v>546</v>
      </c>
      <c r="F62" s="244"/>
      <c r="G62" s="241">
        <f t="shared" si="1"/>
        <v>1058</v>
      </c>
      <c r="H62" s="113">
        <v>12</v>
      </c>
    </row>
    <row r="63" spans="1:20" ht="18.75">
      <c r="A63" s="158">
        <v>59</v>
      </c>
      <c r="B63" s="124" t="s">
        <v>221</v>
      </c>
      <c r="C63" s="144" t="s">
        <v>161</v>
      </c>
      <c r="D63" s="114" t="s">
        <v>208</v>
      </c>
      <c r="E63" s="167" t="s">
        <v>547</v>
      </c>
      <c r="F63" s="244"/>
      <c r="G63" s="241">
        <f t="shared" si="1"/>
        <v>1059</v>
      </c>
      <c r="H63" s="113">
        <v>15</v>
      </c>
    </row>
    <row r="64" spans="1:20" ht="18.75">
      <c r="A64" s="158">
        <v>60</v>
      </c>
      <c r="B64" s="124" t="s">
        <v>222</v>
      </c>
      <c r="C64" s="144" t="s">
        <v>161</v>
      </c>
      <c r="D64" s="126" t="str">
        <f>VLOOKUP(B64:B411,[1]Data!$A$5:$C$349,3,)</f>
        <v>M</v>
      </c>
      <c r="E64" s="165">
        <v>37474</v>
      </c>
      <c r="F64" s="139"/>
      <c r="G64" s="241">
        <f t="shared" si="1"/>
        <v>1060</v>
      </c>
      <c r="H64" s="113">
        <v>13</v>
      </c>
    </row>
    <row r="65" spans="1:8" ht="18.75">
      <c r="A65" s="158">
        <v>61</v>
      </c>
      <c r="B65" s="125" t="s">
        <v>223</v>
      </c>
      <c r="C65" s="144" t="s">
        <v>161</v>
      </c>
      <c r="D65" s="126" t="str">
        <f>VLOOKUP(B65:B412,[1]Data!$A$5:$C$349,3,)</f>
        <v>M</v>
      </c>
      <c r="E65" s="165">
        <v>37749</v>
      </c>
      <c r="F65" s="139"/>
      <c r="G65" s="241">
        <f t="shared" si="1"/>
        <v>1061</v>
      </c>
      <c r="H65" s="113">
        <v>12</v>
      </c>
    </row>
    <row r="66" spans="1:8" ht="18.75">
      <c r="A66" s="158">
        <v>62</v>
      </c>
      <c r="B66" s="125" t="s">
        <v>224</v>
      </c>
      <c r="C66" s="144" t="s">
        <v>161</v>
      </c>
      <c r="D66" s="114" t="s">
        <v>207</v>
      </c>
      <c r="E66" s="167" t="s">
        <v>548</v>
      </c>
      <c r="F66" s="244"/>
      <c r="G66" s="241">
        <f t="shared" si="1"/>
        <v>1062</v>
      </c>
      <c r="H66" s="113">
        <v>12</v>
      </c>
    </row>
    <row r="67" spans="1:8" ht="18.75">
      <c r="A67" s="158">
        <v>63</v>
      </c>
      <c r="B67" s="124" t="s">
        <v>225</v>
      </c>
      <c r="C67" s="144" t="s">
        <v>161</v>
      </c>
      <c r="D67" s="114" t="s">
        <v>207</v>
      </c>
      <c r="E67" s="167" t="s">
        <v>549</v>
      </c>
      <c r="F67" s="244"/>
      <c r="G67" s="241">
        <f t="shared" si="1"/>
        <v>1063</v>
      </c>
      <c r="H67" s="113">
        <v>12</v>
      </c>
    </row>
    <row r="68" spans="1:8" ht="18.75">
      <c r="A68" s="158">
        <v>64</v>
      </c>
      <c r="B68" s="124" t="s">
        <v>226</v>
      </c>
      <c r="C68" s="144" t="s">
        <v>161</v>
      </c>
      <c r="D68" s="114" t="s">
        <v>208</v>
      </c>
      <c r="E68" s="165">
        <v>37808</v>
      </c>
      <c r="F68" s="245">
        <v>5317</v>
      </c>
      <c r="G68" s="241">
        <f t="shared" si="1"/>
        <v>1064</v>
      </c>
      <c r="H68" s="113">
        <v>12</v>
      </c>
    </row>
    <row r="69" spans="1:8" ht="18.75">
      <c r="A69" s="158">
        <v>65</v>
      </c>
      <c r="B69" s="124" t="s">
        <v>227</v>
      </c>
      <c r="C69" s="144" t="s">
        <v>161</v>
      </c>
      <c r="D69" s="114" t="s">
        <v>208</v>
      </c>
      <c r="E69" s="167" t="s">
        <v>550</v>
      </c>
      <c r="F69" s="244"/>
      <c r="G69" s="241">
        <f t="shared" si="1"/>
        <v>1065</v>
      </c>
      <c r="H69" s="113">
        <v>15</v>
      </c>
    </row>
    <row r="70" spans="1:8" ht="18.75">
      <c r="A70" s="158">
        <v>66</v>
      </c>
      <c r="B70" s="124" t="s">
        <v>228</v>
      </c>
      <c r="C70" s="144" t="s">
        <v>161</v>
      </c>
      <c r="D70" s="114" t="s">
        <v>207</v>
      </c>
      <c r="E70" s="167">
        <v>37743</v>
      </c>
      <c r="F70" s="244"/>
      <c r="G70" s="241">
        <f t="shared" si="1"/>
        <v>1066</v>
      </c>
      <c r="H70" s="113">
        <v>12</v>
      </c>
    </row>
    <row r="71" spans="1:8" ht="18.75">
      <c r="A71" s="158">
        <v>67</v>
      </c>
      <c r="B71" s="124" t="s">
        <v>229</v>
      </c>
      <c r="C71" s="144" t="s">
        <v>161</v>
      </c>
      <c r="D71" s="114" t="s">
        <v>208</v>
      </c>
      <c r="E71" s="167" t="s">
        <v>551</v>
      </c>
      <c r="F71" s="244"/>
      <c r="G71" s="241">
        <f t="shared" ref="G71:G134" si="3">G70+1</f>
        <v>1067</v>
      </c>
      <c r="H71" s="113">
        <v>11</v>
      </c>
    </row>
    <row r="72" spans="1:8" ht="18.75">
      <c r="A72" s="158">
        <v>68</v>
      </c>
      <c r="B72" s="124" t="s">
        <v>230</v>
      </c>
      <c r="C72" s="144" t="s">
        <v>161</v>
      </c>
      <c r="D72" s="114" t="s">
        <v>207</v>
      </c>
      <c r="E72" s="167" t="s">
        <v>552</v>
      </c>
      <c r="F72" s="244"/>
      <c r="G72" s="241">
        <f t="shared" si="3"/>
        <v>1068</v>
      </c>
      <c r="H72" s="113">
        <v>12</v>
      </c>
    </row>
    <row r="73" spans="1:8" ht="18.75">
      <c r="A73" s="158">
        <v>69</v>
      </c>
      <c r="B73" s="124" t="s">
        <v>231</v>
      </c>
      <c r="C73" s="144" t="s">
        <v>161</v>
      </c>
      <c r="D73" s="114" t="s">
        <v>207</v>
      </c>
      <c r="E73" s="165">
        <v>37936</v>
      </c>
      <c r="F73" s="139"/>
      <c r="G73" s="241">
        <f t="shared" si="3"/>
        <v>1069</v>
      </c>
      <c r="H73" s="113">
        <v>11</v>
      </c>
    </row>
    <row r="74" spans="1:8" ht="18.75">
      <c r="A74" s="158">
        <v>70</v>
      </c>
      <c r="B74" s="124" t="s">
        <v>232</v>
      </c>
      <c r="C74" s="144" t="s">
        <v>161</v>
      </c>
      <c r="D74" s="114" t="s">
        <v>207</v>
      </c>
      <c r="E74" s="167" t="s">
        <v>553</v>
      </c>
      <c r="F74" s="244"/>
      <c r="G74" s="241">
        <f t="shared" si="3"/>
        <v>1070</v>
      </c>
      <c r="H74" s="113">
        <v>12</v>
      </c>
    </row>
    <row r="75" spans="1:8" ht="18.75">
      <c r="A75" s="158">
        <v>71</v>
      </c>
      <c r="B75" s="124" t="s">
        <v>233</v>
      </c>
      <c r="C75" s="144" t="s">
        <v>161</v>
      </c>
      <c r="D75" s="114" t="s">
        <v>207</v>
      </c>
      <c r="E75" s="165">
        <v>37964</v>
      </c>
      <c r="F75" s="139"/>
      <c r="G75" s="241">
        <f t="shared" si="3"/>
        <v>1071</v>
      </c>
      <c r="H75" s="113">
        <v>12</v>
      </c>
    </row>
    <row r="76" spans="1:8" ht="18.75">
      <c r="A76" s="158">
        <v>72</v>
      </c>
      <c r="B76" s="124" t="s">
        <v>234</v>
      </c>
      <c r="C76" s="144" t="s">
        <v>161</v>
      </c>
      <c r="D76" s="114" t="s">
        <v>208</v>
      </c>
      <c r="E76" s="165">
        <v>37629</v>
      </c>
      <c r="F76" s="139"/>
      <c r="G76" s="241">
        <f t="shared" si="3"/>
        <v>1072</v>
      </c>
      <c r="H76" s="113">
        <v>12</v>
      </c>
    </row>
    <row r="77" spans="1:8" ht="18.75">
      <c r="A77" s="158">
        <v>73</v>
      </c>
      <c r="B77" s="124" t="s">
        <v>235</v>
      </c>
      <c r="C77" s="144" t="s">
        <v>161</v>
      </c>
      <c r="D77" s="114" t="s">
        <v>208</v>
      </c>
      <c r="E77" s="167" t="s">
        <v>554</v>
      </c>
      <c r="F77" s="244"/>
      <c r="G77" s="241">
        <f t="shared" si="3"/>
        <v>1073</v>
      </c>
      <c r="H77" s="113">
        <v>13</v>
      </c>
    </row>
    <row r="78" spans="1:8" ht="18.75">
      <c r="A78" s="158">
        <v>74</v>
      </c>
      <c r="B78" s="124" t="s">
        <v>236</v>
      </c>
      <c r="C78" s="144" t="s">
        <v>161</v>
      </c>
      <c r="D78" s="114" t="s">
        <v>207</v>
      </c>
      <c r="E78" s="167" t="s">
        <v>555</v>
      </c>
      <c r="F78" s="244"/>
      <c r="G78" s="241">
        <f t="shared" si="3"/>
        <v>1074</v>
      </c>
      <c r="H78" s="113">
        <v>12</v>
      </c>
    </row>
    <row r="79" spans="1:8" ht="18.75">
      <c r="A79" s="158">
        <v>75</v>
      </c>
      <c r="B79" s="124" t="s">
        <v>237</v>
      </c>
      <c r="C79" s="144" t="s">
        <v>161</v>
      </c>
      <c r="D79" s="114" t="s">
        <v>208</v>
      </c>
      <c r="E79" s="167" t="s">
        <v>556</v>
      </c>
      <c r="F79" s="244"/>
      <c r="G79" s="241">
        <f t="shared" si="3"/>
        <v>1075</v>
      </c>
      <c r="H79" s="113">
        <v>12</v>
      </c>
    </row>
    <row r="80" spans="1:8" ht="18.75">
      <c r="A80" s="158">
        <v>76</v>
      </c>
      <c r="B80" s="124" t="s">
        <v>238</v>
      </c>
      <c r="C80" s="144" t="s">
        <v>161</v>
      </c>
      <c r="D80" s="114" t="s">
        <v>208</v>
      </c>
      <c r="E80" s="167" t="s">
        <v>557</v>
      </c>
      <c r="F80" s="244"/>
      <c r="G80" s="241">
        <f t="shared" si="3"/>
        <v>1076</v>
      </c>
      <c r="H80" s="113">
        <v>12</v>
      </c>
    </row>
    <row r="81" spans="1:14" ht="18.75">
      <c r="A81" s="158">
        <v>77</v>
      </c>
      <c r="B81" s="124" t="s">
        <v>239</v>
      </c>
      <c r="C81" s="144" t="s">
        <v>161</v>
      </c>
      <c r="D81" s="114" t="s">
        <v>208</v>
      </c>
      <c r="E81" s="167" t="s">
        <v>558</v>
      </c>
      <c r="F81" s="244"/>
      <c r="G81" s="241">
        <f t="shared" si="3"/>
        <v>1077</v>
      </c>
      <c r="H81" s="113">
        <v>12</v>
      </c>
    </row>
    <row r="82" spans="1:14" ht="18.75">
      <c r="A82" s="158">
        <v>78</v>
      </c>
      <c r="B82" s="124" t="s">
        <v>240</v>
      </c>
      <c r="C82" s="144" t="s">
        <v>161</v>
      </c>
      <c r="D82" s="114" t="s">
        <v>208</v>
      </c>
      <c r="E82" s="165">
        <v>37744</v>
      </c>
      <c r="F82" s="139"/>
      <c r="G82" s="241">
        <f t="shared" si="3"/>
        <v>1078</v>
      </c>
      <c r="H82" s="113">
        <v>12</v>
      </c>
    </row>
    <row r="83" spans="1:14" ht="18.75">
      <c r="A83" s="158">
        <v>79</v>
      </c>
      <c r="B83" s="124" t="s">
        <v>241</v>
      </c>
      <c r="C83" s="144" t="s">
        <v>161</v>
      </c>
      <c r="D83" s="114" t="s">
        <v>208</v>
      </c>
      <c r="E83" s="167" t="s">
        <v>559</v>
      </c>
      <c r="F83" s="244"/>
      <c r="G83" s="241">
        <f t="shared" si="3"/>
        <v>1079</v>
      </c>
      <c r="H83" s="113">
        <v>12</v>
      </c>
    </row>
    <row r="84" spans="1:14" ht="18.75">
      <c r="A84" s="158">
        <v>80</v>
      </c>
      <c r="B84" s="124" t="s">
        <v>242</v>
      </c>
      <c r="C84" s="144" t="s">
        <v>161</v>
      </c>
      <c r="D84" s="114" t="s">
        <v>207</v>
      </c>
      <c r="E84" s="165">
        <v>37840</v>
      </c>
      <c r="F84" s="139"/>
      <c r="G84" s="241">
        <f t="shared" si="3"/>
        <v>1080</v>
      </c>
      <c r="H84" s="113">
        <v>12</v>
      </c>
    </row>
    <row r="85" spans="1:14" ht="18.75">
      <c r="A85" s="158">
        <v>81</v>
      </c>
      <c r="B85" s="124" t="s">
        <v>243</v>
      </c>
      <c r="C85" s="144" t="s">
        <v>161</v>
      </c>
      <c r="D85" s="114" t="s">
        <v>207</v>
      </c>
      <c r="E85" s="167" t="s">
        <v>560</v>
      </c>
      <c r="F85" s="244"/>
      <c r="G85" s="241">
        <f t="shared" si="3"/>
        <v>1081</v>
      </c>
      <c r="H85" s="113">
        <v>12</v>
      </c>
    </row>
    <row r="86" spans="1:14" ht="18.75">
      <c r="A86" s="158">
        <v>82</v>
      </c>
      <c r="B86" s="124" t="s">
        <v>244</v>
      </c>
      <c r="C86" s="144" t="s">
        <v>161</v>
      </c>
      <c r="D86" s="114" t="s">
        <v>207</v>
      </c>
      <c r="E86" s="167" t="s">
        <v>561</v>
      </c>
      <c r="F86" s="244"/>
      <c r="G86" s="241">
        <f t="shared" si="3"/>
        <v>1082</v>
      </c>
      <c r="H86" s="113">
        <v>12</v>
      </c>
    </row>
    <row r="87" spans="1:14" ht="18.75">
      <c r="A87" s="158">
        <v>83</v>
      </c>
      <c r="B87" s="124" t="s">
        <v>245</v>
      </c>
      <c r="C87" s="144" t="s">
        <v>161</v>
      </c>
      <c r="D87" s="114" t="s">
        <v>208</v>
      </c>
      <c r="E87" s="167">
        <v>37807</v>
      </c>
      <c r="F87" s="244"/>
      <c r="G87" s="241">
        <f t="shared" si="3"/>
        <v>1083</v>
      </c>
      <c r="H87" s="113">
        <v>12</v>
      </c>
    </row>
    <row r="88" spans="1:14" ht="18.75">
      <c r="A88" s="158">
        <v>84</v>
      </c>
      <c r="B88" s="124" t="s">
        <v>246</v>
      </c>
      <c r="C88" s="144" t="s">
        <v>161</v>
      </c>
      <c r="D88" s="114" t="s">
        <v>207</v>
      </c>
      <c r="E88" s="165">
        <v>37833</v>
      </c>
      <c r="F88" s="139"/>
      <c r="G88" s="241">
        <f t="shared" si="3"/>
        <v>1084</v>
      </c>
      <c r="H88" s="113">
        <v>12</v>
      </c>
    </row>
    <row r="89" spans="1:14" ht="18.75">
      <c r="A89" s="158">
        <v>85</v>
      </c>
      <c r="B89" s="124" t="s">
        <v>247</v>
      </c>
      <c r="C89" s="144" t="s">
        <v>161</v>
      </c>
      <c r="D89" s="114" t="s">
        <v>208</v>
      </c>
      <c r="E89" s="167" t="s">
        <v>562</v>
      </c>
      <c r="F89" s="244"/>
      <c r="G89" s="241">
        <f t="shared" si="3"/>
        <v>1085</v>
      </c>
      <c r="H89" s="113">
        <v>12</v>
      </c>
    </row>
    <row r="90" spans="1:14" ht="18.75">
      <c r="A90" s="158">
        <v>86</v>
      </c>
      <c r="B90" s="124" t="s">
        <v>248</v>
      </c>
      <c r="C90" s="144" t="s">
        <v>161</v>
      </c>
      <c r="D90" s="114" t="s">
        <v>208</v>
      </c>
      <c r="E90" s="167">
        <v>37900</v>
      </c>
      <c r="F90" s="244"/>
      <c r="G90" s="241">
        <f t="shared" si="3"/>
        <v>1086</v>
      </c>
      <c r="H90" s="113">
        <v>12</v>
      </c>
    </row>
    <row r="91" spans="1:14" ht="18.75">
      <c r="A91" s="158">
        <v>87</v>
      </c>
      <c r="B91" s="125" t="s">
        <v>249</v>
      </c>
      <c r="C91" s="144" t="s">
        <v>161</v>
      </c>
      <c r="D91" s="114" t="s">
        <v>208</v>
      </c>
      <c r="E91" s="167" t="s">
        <v>563</v>
      </c>
      <c r="F91" s="244"/>
      <c r="G91" s="241">
        <f t="shared" si="3"/>
        <v>1087</v>
      </c>
      <c r="H91" s="113">
        <v>14</v>
      </c>
    </row>
    <row r="92" spans="1:14" ht="18.75">
      <c r="A92" s="158">
        <v>88</v>
      </c>
      <c r="B92" s="124" t="s">
        <v>250</v>
      </c>
      <c r="C92" s="144" t="s">
        <v>161</v>
      </c>
      <c r="D92" s="114" t="s">
        <v>208</v>
      </c>
      <c r="E92" s="167" t="s">
        <v>564</v>
      </c>
      <c r="F92" s="244"/>
      <c r="G92" s="241">
        <f t="shared" si="3"/>
        <v>1088</v>
      </c>
      <c r="H92" s="113">
        <v>12</v>
      </c>
    </row>
    <row r="93" spans="1:14" ht="18.75">
      <c r="A93" s="158">
        <v>89</v>
      </c>
      <c r="B93" s="125" t="s">
        <v>251</v>
      </c>
      <c r="C93" s="144" t="s">
        <v>161</v>
      </c>
      <c r="D93" s="114" t="s">
        <v>208</v>
      </c>
      <c r="E93" s="167" t="s">
        <v>565</v>
      </c>
      <c r="F93" s="244"/>
      <c r="G93" s="241">
        <f t="shared" si="3"/>
        <v>1089</v>
      </c>
      <c r="H93" s="113">
        <v>13</v>
      </c>
    </row>
    <row r="94" spans="1:14" ht="18.75">
      <c r="A94" s="158">
        <v>90</v>
      </c>
      <c r="B94" s="125" t="s">
        <v>252</v>
      </c>
      <c r="C94" s="144" t="s">
        <v>161</v>
      </c>
      <c r="D94" s="114" t="s">
        <v>207</v>
      </c>
      <c r="E94" s="165">
        <v>37195</v>
      </c>
      <c r="F94" s="139"/>
      <c r="G94" s="241">
        <f t="shared" si="3"/>
        <v>1090</v>
      </c>
      <c r="H94" s="113">
        <v>14</v>
      </c>
      <c r="N94" s="87"/>
    </row>
    <row r="95" spans="1:14" ht="18.75">
      <c r="A95" s="158">
        <v>91</v>
      </c>
      <c r="B95" s="125" t="s">
        <v>253</v>
      </c>
      <c r="C95" s="144" t="s">
        <v>161</v>
      </c>
      <c r="D95" s="114" t="s">
        <v>208</v>
      </c>
      <c r="E95" s="165">
        <v>37259</v>
      </c>
      <c r="F95" s="139"/>
      <c r="G95" s="241">
        <f t="shared" si="3"/>
        <v>1091</v>
      </c>
      <c r="H95" s="113">
        <v>13</v>
      </c>
    </row>
    <row r="96" spans="1:14" ht="18.75">
      <c r="A96" s="158">
        <v>92</v>
      </c>
      <c r="B96" s="125" t="s">
        <v>254</v>
      </c>
      <c r="C96" s="144" t="s">
        <v>161</v>
      </c>
      <c r="D96" s="114" t="s">
        <v>208</v>
      </c>
      <c r="E96" s="167" t="s">
        <v>566</v>
      </c>
      <c r="F96" s="244"/>
      <c r="G96" s="241">
        <f t="shared" si="3"/>
        <v>1092</v>
      </c>
      <c r="H96" s="113">
        <v>13</v>
      </c>
    </row>
    <row r="97" spans="1:8" ht="18.75">
      <c r="A97" s="158">
        <v>93</v>
      </c>
      <c r="B97" s="125" t="s">
        <v>255</v>
      </c>
      <c r="C97" s="144" t="s">
        <v>161</v>
      </c>
      <c r="D97" s="114" t="s">
        <v>208</v>
      </c>
      <c r="E97" s="167" t="s">
        <v>567</v>
      </c>
      <c r="F97" s="244"/>
      <c r="G97" s="241">
        <f t="shared" si="3"/>
        <v>1093</v>
      </c>
      <c r="H97" s="113">
        <v>13</v>
      </c>
    </row>
    <row r="98" spans="1:8" ht="18.75">
      <c r="A98" s="158">
        <v>94</v>
      </c>
      <c r="B98" s="125" t="s">
        <v>256</v>
      </c>
      <c r="C98" s="144" t="s">
        <v>161</v>
      </c>
      <c r="D98" s="114" t="s">
        <v>208</v>
      </c>
      <c r="E98" s="167" t="s">
        <v>568</v>
      </c>
      <c r="F98" s="244"/>
      <c r="G98" s="241">
        <f t="shared" si="3"/>
        <v>1094</v>
      </c>
      <c r="H98" s="113">
        <v>14</v>
      </c>
    </row>
    <row r="99" spans="1:8" ht="18.75">
      <c r="A99" s="158">
        <v>95</v>
      </c>
      <c r="B99" s="125" t="s">
        <v>257</v>
      </c>
      <c r="C99" s="144" t="s">
        <v>161</v>
      </c>
      <c r="D99" s="114" t="s">
        <v>208</v>
      </c>
      <c r="E99" s="167" t="s">
        <v>569</v>
      </c>
      <c r="F99" s="244"/>
      <c r="G99" s="241">
        <f t="shared" si="3"/>
        <v>1095</v>
      </c>
      <c r="H99" s="113">
        <v>13</v>
      </c>
    </row>
    <row r="100" spans="1:8" ht="18.75">
      <c r="A100" s="158">
        <v>96</v>
      </c>
      <c r="B100" s="125" t="s">
        <v>258</v>
      </c>
      <c r="C100" s="144" t="s">
        <v>161</v>
      </c>
      <c r="D100" s="114" t="s">
        <v>207</v>
      </c>
      <c r="E100" s="167" t="s">
        <v>570</v>
      </c>
      <c r="F100" s="244"/>
      <c r="G100" s="241">
        <f t="shared" si="3"/>
        <v>1096</v>
      </c>
      <c r="H100" s="113">
        <v>15</v>
      </c>
    </row>
    <row r="101" spans="1:8" ht="18.75">
      <c r="A101" s="158">
        <v>97</v>
      </c>
      <c r="B101" s="124" t="s">
        <v>259</v>
      </c>
      <c r="C101" s="144" t="s">
        <v>161</v>
      </c>
      <c r="D101" s="114" t="s">
        <v>207</v>
      </c>
      <c r="E101" s="165">
        <v>37596</v>
      </c>
      <c r="F101" s="139"/>
      <c r="G101" s="241">
        <f t="shared" si="3"/>
        <v>1097</v>
      </c>
      <c r="H101" s="113">
        <v>13</v>
      </c>
    </row>
    <row r="102" spans="1:8" ht="18.75">
      <c r="A102" s="158">
        <v>98</v>
      </c>
      <c r="B102" s="124" t="s">
        <v>260</v>
      </c>
      <c r="C102" s="144" t="s">
        <v>161</v>
      </c>
      <c r="D102" s="114" t="s">
        <v>208</v>
      </c>
      <c r="E102" s="167" t="s">
        <v>579</v>
      </c>
      <c r="F102" s="244"/>
      <c r="G102" s="241">
        <f t="shared" si="3"/>
        <v>1098</v>
      </c>
      <c r="H102" s="113">
        <v>15</v>
      </c>
    </row>
    <row r="103" spans="1:8" ht="18.75">
      <c r="A103" s="158">
        <v>99</v>
      </c>
      <c r="B103" s="124" t="s">
        <v>261</v>
      </c>
      <c r="C103" s="144" t="s">
        <v>161</v>
      </c>
      <c r="D103" s="114" t="s">
        <v>207</v>
      </c>
      <c r="E103" s="167" t="s">
        <v>580</v>
      </c>
      <c r="F103" s="244"/>
      <c r="G103" s="241">
        <f t="shared" si="3"/>
        <v>1099</v>
      </c>
      <c r="H103" s="113">
        <v>15</v>
      </c>
    </row>
    <row r="104" spans="1:8" ht="18.75">
      <c r="A104" s="158">
        <v>100</v>
      </c>
      <c r="B104" s="124" t="s">
        <v>262</v>
      </c>
      <c r="C104" s="144" t="s">
        <v>161</v>
      </c>
      <c r="D104" s="114" t="s">
        <v>208</v>
      </c>
      <c r="E104" s="167" t="s">
        <v>581</v>
      </c>
      <c r="F104" s="244"/>
      <c r="G104" s="241">
        <f t="shared" si="3"/>
        <v>1100</v>
      </c>
      <c r="H104" s="113">
        <v>15</v>
      </c>
    </row>
    <row r="105" spans="1:8" ht="18.75">
      <c r="A105" s="158">
        <v>101</v>
      </c>
      <c r="B105" s="124" t="s">
        <v>263</v>
      </c>
      <c r="C105" s="144" t="s">
        <v>161</v>
      </c>
      <c r="D105" s="114" t="s">
        <v>208</v>
      </c>
      <c r="E105" s="165">
        <v>37477</v>
      </c>
      <c r="F105" s="139"/>
      <c r="G105" s="241">
        <f t="shared" si="3"/>
        <v>1101</v>
      </c>
      <c r="H105" s="113">
        <v>13</v>
      </c>
    </row>
    <row r="106" spans="1:8" ht="18.75">
      <c r="A106" s="158">
        <v>102</v>
      </c>
      <c r="B106" s="124" t="s">
        <v>264</v>
      </c>
      <c r="C106" s="144" t="s">
        <v>161</v>
      </c>
      <c r="D106" s="114" t="s">
        <v>207</v>
      </c>
      <c r="E106" s="166" t="s">
        <v>578</v>
      </c>
      <c r="F106" s="244"/>
      <c r="G106" s="241">
        <f t="shared" si="3"/>
        <v>1102</v>
      </c>
      <c r="H106" s="113">
        <v>13</v>
      </c>
    </row>
    <row r="107" spans="1:8" ht="18.75">
      <c r="A107" s="158">
        <v>103</v>
      </c>
      <c r="B107" s="124" t="s">
        <v>265</v>
      </c>
      <c r="C107" s="144" t="s">
        <v>161</v>
      </c>
      <c r="D107" s="114" t="s">
        <v>207</v>
      </c>
      <c r="E107" s="166" t="s">
        <v>577</v>
      </c>
      <c r="F107" s="244"/>
      <c r="G107" s="241">
        <f t="shared" si="3"/>
        <v>1103</v>
      </c>
      <c r="H107" s="113">
        <v>15</v>
      </c>
    </row>
    <row r="108" spans="1:8" ht="18.75">
      <c r="A108" s="158">
        <v>104</v>
      </c>
      <c r="B108" s="124" t="s">
        <v>266</v>
      </c>
      <c r="C108" s="144" t="s">
        <v>161</v>
      </c>
      <c r="D108" s="114" t="s">
        <v>207</v>
      </c>
      <c r="E108" s="165">
        <v>37563</v>
      </c>
      <c r="F108" s="139"/>
      <c r="G108" s="241">
        <f t="shared" si="3"/>
        <v>1104</v>
      </c>
      <c r="H108" s="113">
        <v>13</v>
      </c>
    </row>
    <row r="109" spans="1:8" ht="18.75">
      <c r="A109" s="158">
        <v>105</v>
      </c>
      <c r="B109" s="124" t="s">
        <v>267</v>
      </c>
      <c r="C109" s="144" t="s">
        <v>161</v>
      </c>
      <c r="D109" s="114" t="s">
        <v>207</v>
      </c>
      <c r="E109" s="166" t="s">
        <v>547</v>
      </c>
      <c r="F109" s="244"/>
      <c r="G109" s="241">
        <f t="shared" si="3"/>
        <v>1105</v>
      </c>
      <c r="H109" s="113">
        <v>15</v>
      </c>
    </row>
    <row r="110" spans="1:8" ht="18.75">
      <c r="A110" s="158">
        <v>106</v>
      </c>
      <c r="B110" s="124" t="s">
        <v>268</v>
      </c>
      <c r="C110" s="144" t="s">
        <v>161</v>
      </c>
      <c r="D110" s="114" t="s">
        <v>207</v>
      </c>
      <c r="E110" s="166" t="s">
        <v>576</v>
      </c>
      <c r="F110" s="244"/>
      <c r="G110" s="241">
        <f t="shared" si="3"/>
        <v>1106</v>
      </c>
      <c r="H110" s="113">
        <v>13</v>
      </c>
    </row>
    <row r="111" spans="1:8" ht="18.75">
      <c r="A111" s="158">
        <v>107</v>
      </c>
      <c r="B111" s="124" t="s">
        <v>269</v>
      </c>
      <c r="C111" s="144" t="s">
        <v>161</v>
      </c>
      <c r="D111" s="114" t="s">
        <v>207</v>
      </c>
      <c r="E111" s="167" t="s">
        <v>571</v>
      </c>
      <c r="F111" s="244"/>
      <c r="G111" s="241">
        <f t="shared" si="3"/>
        <v>1107</v>
      </c>
      <c r="H111" s="113">
        <v>15</v>
      </c>
    </row>
    <row r="112" spans="1:8" ht="18.75">
      <c r="A112" s="158">
        <v>108</v>
      </c>
      <c r="B112" s="124" t="s">
        <v>270</v>
      </c>
      <c r="C112" s="144" t="s">
        <v>161</v>
      </c>
      <c r="D112" s="114" t="s">
        <v>207</v>
      </c>
      <c r="E112" s="165">
        <v>36830</v>
      </c>
      <c r="F112" s="139"/>
      <c r="G112" s="241">
        <f t="shared" si="3"/>
        <v>1108</v>
      </c>
      <c r="H112" s="113">
        <v>15</v>
      </c>
    </row>
    <row r="113" spans="1:8" ht="18.75">
      <c r="A113" s="158">
        <v>109</v>
      </c>
      <c r="B113" s="124" t="s">
        <v>271</v>
      </c>
      <c r="C113" s="144" t="s">
        <v>161</v>
      </c>
      <c r="D113" s="114" t="s">
        <v>208</v>
      </c>
      <c r="E113" s="167" t="s">
        <v>572</v>
      </c>
      <c r="F113" s="244"/>
      <c r="G113" s="241">
        <f t="shared" si="3"/>
        <v>1109</v>
      </c>
      <c r="H113" s="113">
        <v>15</v>
      </c>
    </row>
    <row r="114" spans="1:8" ht="18.75">
      <c r="A114" s="158">
        <v>110</v>
      </c>
      <c r="B114" s="124" t="s">
        <v>272</v>
      </c>
      <c r="C114" s="144" t="s">
        <v>161</v>
      </c>
      <c r="D114" s="114" t="s">
        <v>207</v>
      </c>
      <c r="E114" s="165">
        <v>36650</v>
      </c>
      <c r="F114" s="139"/>
      <c r="G114" s="241">
        <f t="shared" si="3"/>
        <v>1110</v>
      </c>
      <c r="H114" s="113">
        <v>15</v>
      </c>
    </row>
    <row r="115" spans="1:8" ht="18.75">
      <c r="A115" s="158">
        <v>111</v>
      </c>
      <c r="B115" s="124" t="s">
        <v>273</v>
      </c>
      <c r="C115" s="144" t="s">
        <v>161</v>
      </c>
      <c r="D115" s="114" t="s">
        <v>207</v>
      </c>
      <c r="E115" s="167" t="s">
        <v>573</v>
      </c>
      <c r="F115" s="244"/>
      <c r="G115" s="241">
        <f t="shared" si="3"/>
        <v>1111</v>
      </c>
      <c r="H115" s="113">
        <v>15</v>
      </c>
    </row>
    <row r="116" spans="1:8" ht="18.75">
      <c r="A116" s="158">
        <v>112</v>
      </c>
      <c r="B116" s="124" t="s">
        <v>274</v>
      </c>
      <c r="C116" s="144" t="s">
        <v>161</v>
      </c>
      <c r="D116" s="114" t="s">
        <v>207</v>
      </c>
      <c r="E116" s="167" t="s">
        <v>574</v>
      </c>
      <c r="F116" s="244"/>
      <c r="G116" s="241">
        <f t="shared" si="3"/>
        <v>1112</v>
      </c>
      <c r="H116" s="113">
        <v>12</v>
      </c>
    </row>
    <row r="117" spans="1:8" ht="18.75">
      <c r="A117" s="158">
        <v>113</v>
      </c>
      <c r="B117" s="124" t="s">
        <v>275</v>
      </c>
      <c r="C117" s="144" t="s">
        <v>161</v>
      </c>
      <c r="D117" s="114" t="s">
        <v>207</v>
      </c>
      <c r="E117" s="167">
        <v>37501</v>
      </c>
      <c r="F117" s="244"/>
      <c r="G117" s="241">
        <f t="shared" si="3"/>
        <v>1113</v>
      </c>
      <c r="H117" s="113">
        <v>13</v>
      </c>
    </row>
    <row r="118" spans="1:8" ht="18.75">
      <c r="A118" s="158">
        <v>114</v>
      </c>
      <c r="B118" s="124" t="s">
        <v>276</v>
      </c>
      <c r="C118" s="144" t="s">
        <v>161</v>
      </c>
      <c r="D118" s="114" t="s">
        <v>207</v>
      </c>
      <c r="E118" s="165">
        <v>37261</v>
      </c>
      <c r="F118" s="139"/>
      <c r="G118" s="241">
        <f t="shared" si="3"/>
        <v>1114</v>
      </c>
      <c r="H118" s="113">
        <v>13</v>
      </c>
    </row>
    <row r="119" spans="1:8" ht="18.75">
      <c r="A119" s="158">
        <v>115</v>
      </c>
      <c r="B119" s="124" t="s">
        <v>277</v>
      </c>
      <c r="C119" s="144" t="s">
        <v>161</v>
      </c>
      <c r="D119" s="114" t="s">
        <v>208</v>
      </c>
      <c r="E119" s="167" t="s">
        <v>575</v>
      </c>
      <c r="F119" s="244"/>
      <c r="G119" s="241">
        <f t="shared" si="3"/>
        <v>1115</v>
      </c>
      <c r="H119" s="113">
        <v>15</v>
      </c>
    </row>
    <row r="120" spans="1:8" ht="18.75">
      <c r="A120" s="158">
        <v>116</v>
      </c>
      <c r="B120" s="124" t="s">
        <v>278</v>
      </c>
      <c r="C120" s="144" t="s">
        <v>161</v>
      </c>
      <c r="D120" s="114" t="s">
        <v>207</v>
      </c>
      <c r="E120" s="167">
        <v>36595</v>
      </c>
      <c r="F120" s="244"/>
      <c r="G120" s="241">
        <f t="shared" si="3"/>
        <v>1116</v>
      </c>
      <c r="H120" s="113">
        <v>15</v>
      </c>
    </row>
    <row r="121" spans="1:8" ht="18.75">
      <c r="A121" s="158">
        <v>117</v>
      </c>
      <c r="B121" s="124" t="s">
        <v>279</v>
      </c>
      <c r="C121" s="144" t="s">
        <v>161</v>
      </c>
      <c r="D121" s="114" t="s">
        <v>207</v>
      </c>
      <c r="E121" s="165">
        <v>37376</v>
      </c>
      <c r="F121" s="139"/>
      <c r="G121" s="241">
        <f t="shared" si="3"/>
        <v>1117</v>
      </c>
      <c r="H121" s="113">
        <v>13</v>
      </c>
    </row>
    <row r="122" spans="1:8" ht="18.75">
      <c r="A122" s="158">
        <v>118</v>
      </c>
      <c r="B122" s="124" t="s">
        <v>280</v>
      </c>
      <c r="C122" s="144" t="s">
        <v>161</v>
      </c>
      <c r="D122" s="114" t="s">
        <v>208</v>
      </c>
      <c r="E122" s="165">
        <v>36707</v>
      </c>
      <c r="F122" s="139"/>
      <c r="G122" s="241">
        <f t="shared" si="3"/>
        <v>1118</v>
      </c>
      <c r="H122" s="113">
        <v>15</v>
      </c>
    </row>
    <row r="123" spans="1:8" ht="18.75">
      <c r="A123" s="158">
        <v>119</v>
      </c>
      <c r="B123" s="124" t="s">
        <v>281</v>
      </c>
      <c r="C123" s="144" t="s">
        <v>161</v>
      </c>
      <c r="D123" s="114" t="s">
        <v>208</v>
      </c>
      <c r="E123" s="165">
        <v>37048</v>
      </c>
      <c r="F123" s="139"/>
      <c r="G123" s="241">
        <f t="shared" si="3"/>
        <v>1119</v>
      </c>
      <c r="H123" s="113">
        <v>14</v>
      </c>
    </row>
    <row r="124" spans="1:8" ht="18.75">
      <c r="A124" s="158">
        <v>120</v>
      </c>
      <c r="B124" s="124" t="s">
        <v>282</v>
      </c>
      <c r="C124" s="144" t="s">
        <v>161</v>
      </c>
      <c r="D124" s="114" t="s">
        <v>207</v>
      </c>
      <c r="E124" s="167" t="s">
        <v>582</v>
      </c>
      <c r="F124" s="244"/>
      <c r="G124" s="241">
        <f t="shared" si="3"/>
        <v>1120</v>
      </c>
      <c r="H124" s="113">
        <v>13</v>
      </c>
    </row>
    <row r="125" spans="1:8" ht="18.75">
      <c r="A125" s="158">
        <v>121</v>
      </c>
      <c r="B125" s="124" t="s">
        <v>283</v>
      </c>
      <c r="C125" s="144" t="s">
        <v>161</v>
      </c>
      <c r="D125" s="114" t="s">
        <v>208</v>
      </c>
      <c r="E125" s="167" t="s">
        <v>583</v>
      </c>
      <c r="F125" s="244"/>
      <c r="G125" s="241">
        <f t="shared" si="3"/>
        <v>1121</v>
      </c>
      <c r="H125" s="113">
        <v>15</v>
      </c>
    </row>
    <row r="126" spans="1:8" ht="18.75">
      <c r="A126" s="158">
        <v>122</v>
      </c>
      <c r="B126" s="124" t="s">
        <v>284</v>
      </c>
      <c r="C126" s="144" t="s">
        <v>161</v>
      </c>
      <c r="D126" s="114" t="s">
        <v>208</v>
      </c>
      <c r="E126" s="165">
        <v>36646</v>
      </c>
      <c r="F126" s="139"/>
      <c r="G126" s="241">
        <f t="shared" si="3"/>
        <v>1122</v>
      </c>
      <c r="H126" s="113">
        <v>15</v>
      </c>
    </row>
    <row r="127" spans="1:8" ht="18.75">
      <c r="A127" s="158">
        <v>123</v>
      </c>
      <c r="B127" s="124" t="s">
        <v>285</v>
      </c>
      <c r="C127" s="144" t="s">
        <v>161</v>
      </c>
      <c r="D127" s="114" t="s">
        <v>208</v>
      </c>
      <c r="E127" s="167" t="s">
        <v>584</v>
      </c>
      <c r="F127" s="244"/>
      <c r="G127" s="241">
        <f t="shared" si="3"/>
        <v>1123</v>
      </c>
      <c r="H127" s="113">
        <v>15</v>
      </c>
    </row>
    <row r="128" spans="1:8" ht="18.75">
      <c r="A128" s="158">
        <v>124</v>
      </c>
      <c r="B128" s="125" t="s">
        <v>286</v>
      </c>
      <c r="C128" s="144" t="s">
        <v>161</v>
      </c>
      <c r="D128" s="114" t="s">
        <v>208</v>
      </c>
      <c r="E128" s="165">
        <v>37019</v>
      </c>
      <c r="F128" s="139"/>
      <c r="G128" s="241">
        <f t="shared" si="3"/>
        <v>1124</v>
      </c>
      <c r="H128" s="113">
        <v>14</v>
      </c>
    </row>
    <row r="129" spans="1:8" ht="18.75">
      <c r="A129" s="158">
        <v>125</v>
      </c>
      <c r="B129" s="125" t="s">
        <v>287</v>
      </c>
      <c r="C129" s="144" t="s">
        <v>161</v>
      </c>
      <c r="D129" s="114" t="s">
        <v>208</v>
      </c>
      <c r="E129" s="167" t="s">
        <v>585</v>
      </c>
      <c r="F129" s="244"/>
      <c r="G129" s="241">
        <f t="shared" si="3"/>
        <v>1125</v>
      </c>
      <c r="H129" s="113">
        <v>12</v>
      </c>
    </row>
    <row r="130" spans="1:8" ht="18.75">
      <c r="A130" s="158">
        <v>126</v>
      </c>
      <c r="B130" s="124" t="s">
        <v>288</v>
      </c>
      <c r="C130" s="144" t="s">
        <v>161</v>
      </c>
      <c r="D130" s="114" t="s">
        <v>207</v>
      </c>
      <c r="E130" s="167">
        <v>37267</v>
      </c>
      <c r="F130" s="244"/>
      <c r="G130" s="241">
        <f t="shared" si="3"/>
        <v>1126</v>
      </c>
      <c r="H130" s="113">
        <v>12</v>
      </c>
    </row>
    <row r="131" spans="1:8" ht="18.75">
      <c r="A131" s="158">
        <v>127</v>
      </c>
      <c r="B131" s="124" t="s">
        <v>289</v>
      </c>
      <c r="C131" s="144" t="s">
        <v>161</v>
      </c>
      <c r="D131" s="114" t="s">
        <v>207</v>
      </c>
      <c r="E131" s="167" t="s">
        <v>586</v>
      </c>
      <c r="F131" s="244"/>
      <c r="G131" s="241">
        <f t="shared" si="3"/>
        <v>1127</v>
      </c>
      <c r="H131" s="113">
        <v>13</v>
      </c>
    </row>
    <row r="132" spans="1:8" ht="18.75">
      <c r="A132" s="158">
        <v>128</v>
      </c>
      <c r="B132" s="124" t="s">
        <v>290</v>
      </c>
      <c r="C132" s="144" t="s">
        <v>161</v>
      </c>
      <c r="D132" s="114" t="s">
        <v>207</v>
      </c>
      <c r="E132" s="165">
        <v>37379</v>
      </c>
      <c r="F132" s="139"/>
      <c r="G132" s="241">
        <f t="shared" si="3"/>
        <v>1128</v>
      </c>
      <c r="H132" s="113">
        <v>13</v>
      </c>
    </row>
    <row r="133" spans="1:8" ht="18.75">
      <c r="A133" s="158">
        <v>129</v>
      </c>
      <c r="B133" s="123" t="s">
        <v>291</v>
      </c>
      <c r="C133" s="144" t="s">
        <v>161</v>
      </c>
      <c r="D133" s="114" t="s">
        <v>208</v>
      </c>
      <c r="E133" s="167" t="s">
        <v>587</v>
      </c>
      <c r="F133" s="244"/>
      <c r="G133" s="241">
        <f t="shared" si="3"/>
        <v>1129</v>
      </c>
      <c r="H133" s="113">
        <v>13</v>
      </c>
    </row>
    <row r="134" spans="1:8" ht="18.75">
      <c r="A134" s="158">
        <v>130</v>
      </c>
      <c r="B134" s="124" t="s">
        <v>292</v>
      </c>
      <c r="C134" s="144" t="s">
        <v>161</v>
      </c>
      <c r="D134" s="114" t="s">
        <v>208</v>
      </c>
      <c r="E134" s="167" t="s">
        <v>588</v>
      </c>
      <c r="F134" s="244"/>
      <c r="G134" s="241">
        <f t="shared" si="3"/>
        <v>1130</v>
      </c>
      <c r="H134" s="113">
        <v>13</v>
      </c>
    </row>
    <row r="135" spans="1:8" ht="18.75">
      <c r="A135" s="158">
        <v>131</v>
      </c>
      <c r="B135" s="124" t="s">
        <v>293</v>
      </c>
      <c r="C135" s="144" t="s">
        <v>161</v>
      </c>
      <c r="D135" s="114" t="s">
        <v>207</v>
      </c>
      <c r="E135" s="165">
        <v>37022</v>
      </c>
      <c r="F135" s="139"/>
      <c r="G135" s="241">
        <f t="shared" ref="G135:G192" si="4">G134+1</f>
        <v>1131</v>
      </c>
      <c r="H135" s="113">
        <v>13</v>
      </c>
    </row>
    <row r="136" spans="1:8" ht="18.75">
      <c r="A136" s="158">
        <v>132</v>
      </c>
      <c r="B136" s="124" t="s">
        <v>294</v>
      </c>
      <c r="C136" s="144" t="s">
        <v>161</v>
      </c>
      <c r="D136" s="114" t="s">
        <v>208</v>
      </c>
      <c r="E136" s="165">
        <v>37353</v>
      </c>
      <c r="F136" s="139"/>
      <c r="G136" s="241">
        <f t="shared" si="4"/>
        <v>1132</v>
      </c>
      <c r="H136" s="113">
        <v>13</v>
      </c>
    </row>
    <row r="137" spans="1:8" ht="18.75">
      <c r="A137" s="158">
        <v>133</v>
      </c>
      <c r="B137" s="124" t="s">
        <v>295</v>
      </c>
      <c r="C137" s="144" t="s">
        <v>161</v>
      </c>
      <c r="D137" s="114" t="s">
        <v>207</v>
      </c>
      <c r="E137" s="167" t="s">
        <v>589</v>
      </c>
      <c r="F137" s="244"/>
      <c r="G137" s="241">
        <f t="shared" si="4"/>
        <v>1133</v>
      </c>
      <c r="H137" s="113">
        <v>14</v>
      </c>
    </row>
    <row r="138" spans="1:8" ht="18.75">
      <c r="A138" s="158">
        <v>134</v>
      </c>
      <c r="B138" s="124" t="s">
        <v>296</v>
      </c>
      <c r="C138" s="144" t="s">
        <v>161</v>
      </c>
      <c r="D138" s="114" t="s">
        <v>208</v>
      </c>
      <c r="E138" s="167" t="s">
        <v>590</v>
      </c>
      <c r="F138" s="244"/>
      <c r="G138" s="241">
        <f t="shared" si="4"/>
        <v>1134</v>
      </c>
      <c r="H138" s="113">
        <v>13</v>
      </c>
    </row>
    <row r="139" spans="1:8" ht="18.75">
      <c r="A139" s="158">
        <v>135</v>
      </c>
      <c r="B139" s="124" t="s">
        <v>297</v>
      </c>
      <c r="C139" s="144" t="s">
        <v>161</v>
      </c>
      <c r="D139" s="114" t="s">
        <v>207</v>
      </c>
      <c r="E139" s="167" t="s">
        <v>591</v>
      </c>
      <c r="F139" s="244"/>
      <c r="G139" s="241">
        <f t="shared" si="4"/>
        <v>1135</v>
      </c>
      <c r="H139" s="113">
        <v>15</v>
      </c>
    </row>
    <row r="140" spans="1:8" ht="18.75">
      <c r="A140" s="158">
        <v>136</v>
      </c>
      <c r="B140" s="124" t="s">
        <v>298</v>
      </c>
      <c r="C140" s="144" t="s">
        <v>161</v>
      </c>
      <c r="D140" s="114" t="s">
        <v>208</v>
      </c>
      <c r="E140" s="167" t="s">
        <v>592</v>
      </c>
      <c r="F140" s="244"/>
      <c r="G140" s="241">
        <f t="shared" si="4"/>
        <v>1136</v>
      </c>
      <c r="H140" s="113">
        <v>15</v>
      </c>
    </row>
    <row r="141" spans="1:8" ht="18.75">
      <c r="A141" s="158">
        <v>137</v>
      </c>
      <c r="B141" s="124" t="s">
        <v>299</v>
      </c>
      <c r="C141" s="144" t="s">
        <v>161</v>
      </c>
      <c r="D141" s="114" t="s">
        <v>208</v>
      </c>
      <c r="E141" s="167" t="s">
        <v>593</v>
      </c>
      <c r="F141" s="244"/>
      <c r="G141" s="241">
        <f t="shared" si="4"/>
        <v>1137</v>
      </c>
      <c r="H141" s="113">
        <v>13</v>
      </c>
    </row>
    <row r="142" spans="1:8" ht="18.75">
      <c r="A142" s="158">
        <v>138</v>
      </c>
      <c r="B142" s="124" t="s">
        <v>300</v>
      </c>
      <c r="C142" s="144" t="s">
        <v>161</v>
      </c>
      <c r="D142" s="114" t="s">
        <v>208</v>
      </c>
      <c r="E142" s="167" t="s">
        <v>594</v>
      </c>
      <c r="F142" s="244"/>
      <c r="G142" s="241">
        <f t="shared" si="4"/>
        <v>1138</v>
      </c>
      <c r="H142" s="113">
        <v>13</v>
      </c>
    </row>
    <row r="143" spans="1:8" ht="18.75">
      <c r="A143" s="158">
        <v>139</v>
      </c>
      <c r="B143" s="124" t="s">
        <v>301</v>
      </c>
      <c r="C143" s="144" t="s">
        <v>161</v>
      </c>
      <c r="D143" s="114" t="s">
        <v>207</v>
      </c>
      <c r="E143" s="167" t="s">
        <v>595</v>
      </c>
      <c r="F143" s="244"/>
      <c r="G143" s="241">
        <f t="shared" si="4"/>
        <v>1139</v>
      </c>
      <c r="H143" s="113">
        <v>13</v>
      </c>
    </row>
    <row r="144" spans="1:8" ht="18.75">
      <c r="A144" s="158">
        <v>140</v>
      </c>
      <c r="B144" s="124" t="s">
        <v>302</v>
      </c>
      <c r="C144" s="144" t="s">
        <v>161</v>
      </c>
      <c r="D144" s="114" t="s">
        <v>208</v>
      </c>
      <c r="E144" s="165">
        <v>37505</v>
      </c>
      <c r="F144" s="139"/>
      <c r="G144" s="241">
        <f t="shared" si="4"/>
        <v>1140</v>
      </c>
      <c r="H144" s="113">
        <v>13</v>
      </c>
    </row>
    <row r="145" spans="1:8" ht="18.75">
      <c r="A145" s="158">
        <v>141</v>
      </c>
      <c r="B145" s="124" t="s">
        <v>303</v>
      </c>
      <c r="C145" s="144" t="s">
        <v>161</v>
      </c>
      <c r="D145" s="114" t="s">
        <v>207</v>
      </c>
      <c r="E145" s="167" t="s">
        <v>596</v>
      </c>
      <c r="F145" s="244"/>
      <c r="G145" s="241">
        <f t="shared" si="4"/>
        <v>1141</v>
      </c>
      <c r="H145" s="113">
        <v>13</v>
      </c>
    </row>
    <row r="146" spans="1:8" ht="18.75">
      <c r="A146" s="158">
        <v>142</v>
      </c>
      <c r="B146" s="125" t="s">
        <v>304</v>
      </c>
      <c r="C146" s="144" t="s">
        <v>161</v>
      </c>
      <c r="D146" s="114" t="s">
        <v>207</v>
      </c>
      <c r="E146" s="167" t="s">
        <v>591</v>
      </c>
      <c r="F146" s="244"/>
      <c r="G146" s="241">
        <f t="shared" si="4"/>
        <v>1142</v>
      </c>
      <c r="H146" s="113">
        <v>15</v>
      </c>
    </row>
    <row r="147" spans="1:8" ht="18.75">
      <c r="A147" s="158">
        <v>143</v>
      </c>
      <c r="B147" s="124" t="s">
        <v>305</v>
      </c>
      <c r="C147" s="144" t="s">
        <v>161</v>
      </c>
      <c r="D147" s="114" t="s">
        <v>207</v>
      </c>
      <c r="E147" s="165">
        <v>37296</v>
      </c>
      <c r="F147" s="139"/>
      <c r="G147" s="241">
        <f t="shared" si="4"/>
        <v>1143</v>
      </c>
      <c r="H147" s="113">
        <v>13</v>
      </c>
    </row>
    <row r="148" spans="1:8" ht="18.75">
      <c r="A148" s="158">
        <v>144</v>
      </c>
      <c r="B148" s="124" t="s">
        <v>306</v>
      </c>
      <c r="C148" s="144" t="s">
        <v>161</v>
      </c>
      <c r="D148" s="114" t="s">
        <v>208</v>
      </c>
      <c r="E148" s="167" t="s">
        <v>597</v>
      </c>
      <c r="F148" s="244"/>
      <c r="G148" s="241">
        <f t="shared" si="4"/>
        <v>1144</v>
      </c>
      <c r="H148" s="113">
        <v>12</v>
      </c>
    </row>
    <row r="149" spans="1:8" ht="18.75">
      <c r="A149" s="158">
        <v>145</v>
      </c>
      <c r="B149" s="124" t="s">
        <v>307</v>
      </c>
      <c r="C149" s="144" t="s">
        <v>161</v>
      </c>
      <c r="D149" s="114" t="s">
        <v>207</v>
      </c>
      <c r="E149" s="167" t="s">
        <v>598</v>
      </c>
      <c r="F149" s="244"/>
      <c r="G149" s="241">
        <f t="shared" si="4"/>
        <v>1145</v>
      </c>
      <c r="H149" s="113">
        <v>13</v>
      </c>
    </row>
    <row r="150" spans="1:8" ht="18.75">
      <c r="A150" s="158">
        <v>146</v>
      </c>
      <c r="B150" s="124" t="s">
        <v>308</v>
      </c>
      <c r="C150" s="144" t="s">
        <v>161</v>
      </c>
      <c r="D150" s="114" t="s">
        <v>207</v>
      </c>
      <c r="E150" s="167" t="s">
        <v>599</v>
      </c>
      <c r="F150" s="244"/>
      <c r="G150" s="241">
        <f t="shared" si="4"/>
        <v>1146</v>
      </c>
      <c r="H150" s="113">
        <v>14</v>
      </c>
    </row>
    <row r="151" spans="1:8" ht="18.75">
      <c r="A151" s="158">
        <v>147</v>
      </c>
      <c r="B151" s="124" t="s">
        <v>309</v>
      </c>
      <c r="C151" s="144" t="s">
        <v>161</v>
      </c>
      <c r="D151" s="114" t="s">
        <v>208</v>
      </c>
      <c r="E151" s="167" t="s">
        <v>600</v>
      </c>
      <c r="F151" s="244"/>
      <c r="G151" s="241">
        <f t="shared" si="4"/>
        <v>1147</v>
      </c>
      <c r="H151" s="113">
        <v>13</v>
      </c>
    </row>
    <row r="152" spans="1:8" ht="18.75">
      <c r="A152" s="158">
        <v>148</v>
      </c>
      <c r="B152" s="124" t="s">
        <v>310</v>
      </c>
      <c r="C152" s="144" t="s">
        <v>161</v>
      </c>
      <c r="D152" s="114" t="s">
        <v>207</v>
      </c>
      <c r="E152" s="167" t="s">
        <v>601</v>
      </c>
      <c r="F152" s="244"/>
      <c r="G152" s="241">
        <f t="shared" si="4"/>
        <v>1148</v>
      </c>
      <c r="H152" s="113">
        <v>15</v>
      </c>
    </row>
    <row r="153" spans="1:8" ht="18.75">
      <c r="A153" s="158">
        <v>149</v>
      </c>
      <c r="B153" s="125" t="s">
        <v>311</v>
      </c>
      <c r="C153" s="144" t="s">
        <v>161</v>
      </c>
      <c r="D153" s="114" t="s">
        <v>208</v>
      </c>
      <c r="E153" s="167" t="s">
        <v>602</v>
      </c>
      <c r="F153" s="244"/>
      <c r="G153" s="241">
        <f t="shared" si="4"/>
        <v>1149</v>
      </c>
      <c r="H153" s="113">
        <v>14</v>
      </c>
    </row>
    <row r="154" spans="1:8" ht="18.75">
      <c r="A154" s="158">
        <v>150</v>
      </c>
      <c r="B154" s="125" t="s">
        <v>312</v>
      </c>
      <c r="C154" s="144" t="s">
        <v>161</v>
      </c>
      <c r="D154" s="114" t="s">
        <v>207</v>
      </c>
      <c r="E154" s="167" t="s">
        <v>603</v>
      </c>
      <c r="F154" s="244"/>
      <c r="G154" s="241">
        <f t="shared" si="4"/>
        <v>1150</v>
      </c>
      <c r="H154" s="113">
        <v>14</v>
      </c>
    </row>
    <row r="155" spans="1:8" ht="18.75">
      <c r="A155" s="158">
        <v>151</v>
      </c>
      <c r="B155" s="125" t="s">
        <v>313</v>
      </c>
      <c r="C155" s="144" t="s">
        <v>161</v>
      </c>
      <c r="D155" s="114" t="s">
        <v>208</v>
      </c>
      <c r="E155" s="167" t="s">
        <v>604</v>
      </c>
      <c r="F155" s="244"/>
      <c r="G155" s="241">
        <f t="shared" si="4"/>
        <v>1151</v>
      </c>
      <c r="H155" s="113">
        <v>15</v>
      </c>
    </row>
    <row r="156" spans="1:8" ht="18.75">
      <c r="A156" s="158">
        <v>152</v>
      </c>
      <c r="B156" s="125" t="s">
        <v>314</v>
      </c>
      <c r="C156" s="144" t="s">
        <v>161</v>
      </c>
      <c r="D156" s="114" t="s">
        <v>208</v>
      </c>
      <c r="E156" s="167" t="s">
        <v>605</v>
      </c>
      <c r="F156" s="244"/>
      <c r="G156" s="241">
        <f t="shared" si="4"/>
        <v>1152</v>
      </c>
      <c r="H156" s="113">
        <v>14</v>
      </c>
    </row>
    <row r="157" spans="1:8" ht="18.75">
      <c r="A157" s="158">
        <v>153</v>
      </c>
      <c r="B157" s="125" t="s">
        <v>315</v>
      </c>
      <c r="C157" s="144" t="s">
        <v>161</v>
      </c>
      <c r="D157" s="114" t="s">
        <v>208</v>
      </c>
      <c r="E157" s="165">
        <v>36896</v>
      </c>
      <c r="F157" s="139"/>
      <c r="G157" s="241">
        <f t="shared" si="4"/>
        <v>1153</v>
      </c>
      <c r="H157" s="113">
        <v>14</v>
      </c>
    </row>
    <row r="158" spans="1:8" ht="18.75">
      <c r="A158" s="158">
        <v>154</v>
      </c>
      <c r="B158" s="125" t="s">
        <v>316</v>
      </c>
      <c r="C158" s="144" t="s">
        <v>161</v>
      </c>
      <c r="D158" s="114" t="s">
        <v>208</v>
      </c>
      <c r="E158" s="165">
        <v>36901</v>
      </c>
      <c r="F158" s="139"/>
      <c r="G158" s="241">
        <f t="shared" si="4"/>
        <v>1154</v>
      </c>
      <c r="H158" s="113">
        <v>14</v>
      </c>
    </row>
    <row r="159" spans="1:8" ht="18.75">
      <c r="A159" s="158">
        <v>155</v>
      </c>
      <c r="B159" s="125" t="s">
        <v>317</v>
      </c>
      <c r="C159" s="144" t="s">
        <v>161</v>
      </c>
      <c r="D159" s="114" t="s">
        <v>208</v>
      </c>
      <c r="E159" s="165">
        <v>36891</v>
      </c>
      <c r="F159" s="139"/>
      <c r="G159" s="241">
        <f t="shared" si="4"/>
        <v>1155</v>
      </c>
      <c r="H159" s="113">
        <v>14</v>
      </c>
    </row>
    <row r="160" spans="1:8" ht="18.75">
      <c r="A160" s="158">
        <v>156</v>
      </c>
      <c r="B160" s="125" t="s">
        <v>318</v>
      </c>
      <c r="C160" s="144" t="s">
        <v>161</v>
      </c>
      <c r="D160" s="114" t="s">
        <v>207</v>
      </c>
      <c r="E160" s="167">
        <v>37202</v>
      </c>
      <c r="F160" s="244"/>
      <c r="G160" s="241">
        <f t="shared" si="4"/>
        <v>1156</v>
      </c>
      <c r="H160" s="113">
        <v>14</v>
      </c>
    </row>
    <row r="161" spans="1:8" ht="18.75">
      <c r="A161" s="158">
        <v>157</v>
      </c>
      <c r="B161" s="124" t="s">
        <v>319</v>
      </c>
      <c r="C161" s="144" t="s">
        <v>161</v>
      </c>
      <c r="D161" s="114" t="s">
        <v>207</v>
      </c>
      <c r="E161" s="165">
        <v>37048</v>
      </c>
      <c r="F161" s="139"/>
      <c r="G161" s="241">
        <f t="shared" si="4"/>
        <v>1157</v>
      </c>
      <c r="H161" s="113">
        <v>14</v>
      </c>
    </row>
    <row r="162" spans="1:8" ht="18.75">
      <c r="A162" s="158">
        <v>158</v>
      </c>
      <c r="B162" s="124" t="s">
        <v>320</v>
      </c>
      <c r="C162" s="144" t="s">
        <v>161</v>
      </c>
      <c r="D162" s="114" t="s">
        <v>207</v>
      </c>
      <c r="E162" s="167" t="s">
        <v>518</v>
      </c>
      <c r="F162" s="244"/>
      <c r="G162" s="241">
        <f t="shared" si="4"/>
        <v>1158</v>
      </c>
      <c r="H162" s="113">
        <v>14</v>
      </c>
    </row>
    <row r="163" spans="1:8" ht="18.75">
      <c r="A163" s="158">
        <v>159</v>
      </c>
      <c r="B163" s="124" t="s">
        <v>321</v>
      </c>
      <c r="C163" s="144" t="s">
        <v>161</v>
      </c>
      <c r="D163" s="114" t="s">
        <v>207</v>
      </c>
      <c r="E163" s="165">
        <v>37079</v>
      </c>
      <c r="F163" s="139"/>
      <c r="G163" s="241">
        <f t="shared" si="4"/>
        <v>1159</v>
      </c>
      <c r="H163" s="113">
        <v>14</v>
      </c>
    </row>
    <row r="164" spans="1:8" ht="18.75">
      <c r="A164" s="158">
        <v>160</v>
      </c>
      <c r="B164" s="124" t="s">
        <v>322</v>
      </c>
      <c r="C164" s="144" t="s">
        <v>161</v>
      </c>
      <c r="D164" s="114" t="s">
        <v>207</v>
      </c>
      <c r="E164" s="165">
        <v>36991</v>
      </c>
      <c r="F164" s="139"/>
      <c r="G164" s="241">
        <f t="shared" si="4"/>
        <v>1160</v>
      </c>
      <c r="H164" s="113">
        <v>14</v>
      </c>
    </row>
    <row r="165" spans="1:8" ht="18.75">
      <c r="A165" s="158">
        <v>161</v>
      </c>
      <c r="B165" s="124" t="s">
        <v>323</v>
      </c>
      <c r="C165" s="144" t="s">
        <v>161</v>
      </c>
      <c r="D165" s="114" t="s">
        <v>208</v>
      </c>
      <c r="E165" s="165">
        <v>36926</v>
      </c>
      <c r="F165" s="139"/>
      <c r="G165" s="241">
        <f t="shared" si="4"/>
        <v>1161</v>
      </c>
      <c r="H165" s="113">
        <v>14</v>
      </c>
    </row>
    <row r="166" spans="1:8" ht="18.75">
      <c r="A166" s="158">
        <v>162</v>
      </c>
      <c r="B166" s="124" t="s">
        <v>324</v>
      </c>
      <c r="C166" s="144" t="s">
        <v>161</v>
      </c>
      <c r="D166" s="114" t="s">
        <v>208</v>
      </c>
      <c r="E166" s="167">
        <v>37142</v>
      </c>
      <c r="F166" s="244"/>
      <c r="G166" s="241">
        <f t="shared" si="4"/>
        <v>1162</v>
      </c>
      <c r="H166" s="113">
        <v>14</v>
      </c>
    </row>
    <row r="167" spans="1:8" ht="18.75">
      <c r="A167" s="158">
        <v>163</v>
      </c>
      <c r="B167" s="124" t="s">
        <v>325</v>
      </c>
      <c r="C167" s="144" t="s">
        <v>161</v>
      </c>
      <c r="D167" s="114" t="s">
        <v>207</v>
      </c>
      <c r="E167" s="167" t="s">
        <v>591</v>
      </c>
      <c r="F167" s="244"/>
      <c r="G167" s="241">
        <f t="shared" si="4"/>
        <v>1163</v>
      </c>
      <c r="H167" s="113">
        <v>15</v>
      </c>
    </row>
    <row r="168" spans="1:8" ht="18.75">
      <c r="A168" s="158">
        <v>164</v>
      </c>
      <c r="B168" s="124" t="s">
        <v>326</v>
      </c>
      <c r="C168" s="144" t="s">
        <v>161</v>
      </c>
      <c r="D168" s="114" t="s">
        <v>207</v>
      </c>
      <c r="E168" s="165">
        <v>37232</v>
      </c>
      <c r="F168" s="139"/>
      <c r="G168" s="241">
        <f t="shared" si="4"/>
        <v>1164</v>
      </c>
      <c r="H168" s="113">
        <v>14</v>
      </c>
    </row>
    <row r="169" spans="1:8" ht="18.75">
      <c r="A169" s="158">
        <v>165</v>
      </c>
      <c r="B169" s="124" t="s">
        <v>327</v>
      </c>
      <c r="C169" s="144" t="s">
        <v>161</v>
      </c>
      <c r="D169" s="114" t="s">
        <v>208</v>
      </c>
      <c r="E169" s="167" t="s">
        <v>606</v>
      </c>
      <c r="F169" s="244"/>
      <c r="G169" s="241">
        <f t="shared" si="4"/>
        <v>1165</v>
      </c>
      <c r="H169" s="113">
        <v>14</v>
      </c>
    </row>
    <row r="170" spans="1:8" ht="18.75">
      <c r="A170" s="158">
        <v>166</v>
      </c>
      <c r="B170" s="124" t="s">
        <v>328</v>
      </c>
      <c r="C170" s="144" t="s">
        <v>161</v>
      </c>
      <c r="D170" s="114" t="s">
        <v>207</v>
      </c>
      <c r="E170" s="167">
        <v>37437</v>
      </c>
      <c r="F170" s="244"/>
      <c r="G170" s="241">
        <f t="shared" si="4"/>
        <v>1166</v>
      </c>
      <c r="H170" s="113">
        <v>13</v>
      </c>
    </row>
    <row r="171" spans="1:8" ht="18.75">
      <c r="A171" s="158">
        <v>167</v>
      </c>
      <c r="B171" s="124" t="s">
        <v>329</v>
      </c>
      <c r="C171" s="144" t="s">
        <v>161</v>
      </c>
      <c r="D171" s="114" t="s">
        <v>207</v>
      </c>
      <c r="E171" s="165">
        <v>37201</v>
      </c>
      <c r="F171" s="139"/>
      <c r="G171" s="241">
        <f t="shared" si="4"/>
        <v>1167</v>
      </c>
      <c r="H171" s="113">
        <v>14</v>
      </c>
    </row>
    <row r="172" spans="1:8" ht="18.75">
      <c r="A172" s="158">
        <v>168</v>
      </c>
      <c r="B172" s="124" t="s">
        <v>330</v>
      </c>
      <c r="C172" s="144" t="s">
        <v>161</v>
      </c>
      <c r="D172" s="114" t="s">
        <v>207</v>
      </c>
      <c r="E172" s="167" t="s">
        <v>607</v>
      </c>
      <c r="F172" s="244"/>
      <c r="G172" s="241">
        <f t="shared" si="4"/>
        <v>1168</v>
      </c>
      <c r="H172" s="113">
        <v>13</v>
      </c>
    </row>
    <row r="173" spans="1:8" ht="18.75">
      <c r="A173" s="158">
        <v>169</v>
      </c>
      <c r="B173" s="125" t="s">
        <v>331</v>
      </c>
      <c r="C173" s="144" t="s">
        <v>161</v>
      </c>
      <c r="D173" s="114" t="s">
        <v>208</v>
      </c>
      <c r="E173" s="165">
        <v>37051</v>
      </c>
      <c r="F173" s="139"/>
      <c r="G173" s="241">
        <f t="shared" si="4"/>
        <v>1169</v>
      </c>
      <c r="H173" s="113">
        <v>14</v>
      </c>
    </row>
    <row r="174" spans="1:8" ht="18.75">
      <c r="A174" s="158">
        <v>170</v>
      </c>
      <c r="B174" s="125" t="s">
        <v>332</v>
      </c>
      <c r="C174" s="144" t="s">
        <v>161</v>
      </c>
      <c r="D174" s="114" t="s">
        <v>208</v>
      </c>
      <c r="E174" s="165">
        <v>37228</v>
      </c>
      <c r="F174" s="139"/>
      <c r="G174" s="241">
        <f t="shared" si="4"/>
        <v>1170</v>
      </c>
      <c r="H174" s="113">
        <v>14</v>
      </c>
    </row>
    <row r="175" spans="1:8" ht="18.75">
      <c r="A175" s="158">
        <v>171</v>
      </c>
      <c r="B175" s="125" t="s">
        <v>333</v>
      </c>
      <c r="C175" s="144" t="s">
        <v>161</v>
      </c>
      <c r="D175" s="114" t="s">
        <v>208</v>
      </c>
      <c r="E175" s="165">
        <v>36930</v>
      </c>
      <c r="F175" s="139"/>
      <c r="G175" s="241">
        <f t="shared" si="4"/>
        <v>1171</v>
      </c>
      <c r="H175" s="113">
        <v>14</v>
      </c>
    </row>
    <row r="176" spans="1:8" ht="18.75">
      <c r="A176" s="158">
        <v>172</v>
      </c>
      <c r="B176" s="123" t="s">
        <v>334</v>
      </c>
      <c r="C176" s="144" t="s">
        <v>161</v>
      </c>
      <c r="D176" s="114" t="s">
        <v>208</v>
      </c>
      <c r="E176" s="167" t="s">
        <v>608</v>
      </c>
      <c r="F176" s="244"/>
      <c r="G176" s="241">
        <f t="shared" si="4"/>
        <v>1172</v>
      </c>
      <c r="H176" s="113">
        <v>13</v>
      </c>
    </row>
    <row r="177" spans="1:8" ht="18.75">
      <c r="A177" s="158">
        <v>173</v>
      </c>
      <c r="B177" s="124" t="s">
        <v>335</v>
      </c>
      <c r="C177" s="144" t="s">
        <v>161</v>
      </c>
      <c r="D177" s="114" t="s">
        <v>208</v>
      </c>
      <c r="E177" s="167" t="s">
        <v>609</v>
      </c>
      <c r="F177" s="244"/>
      <c r="G177" s="241">
        <f t="shared" si="4"/>
        <v>1173</v>
      </c>
      <c r="H177" s="113">
        <v>13</v>
      </c>
    </row>
    <row r="178" spans="1:8" ht="18.75">
      <c r="A178" s="158">
        <v>174</v>
      </c>
      <c r="B178" s="124" t="s">
        <v>336</v>
      </c>
      <c r="C178" s="144" t="s">
        <v>161</v>
      </c>
      <c r="D178" s="114" t="s">
        <v>207</v>
      </c>
      <c r="E178" s="167" t="s">
        <v>610</v>
      </c>
      <c r="F178" s="244">
        <v>5426</v>
      </c>
      <c r="G178" s="241">
        <f t="shared" si="4"/>
        <v>1174</v>
      </c>
      <c r="H178" s="113">
        <v>14</v>
      </c>
    </row>
    <row r="179" spans="1:8" ht="18.75">
      <c r="A179" s="158">
        <v>175</v>
      </c>
      <c r="B179" s="124" t="s">
        <v>337</v>
      </c>
      <c r="C179" s="144" t="s">
        <v>161</v>
      </c>
      <c r="D179" s="114" t="s">
        <v>208</v>
      </c>
      <c r="E179" s="165">
        <v>37501</v>
      </c>
      <c r="F179" s="139"/>
      <c r="G179" s="241">
        <f t="shared" si="4"/>
        <v>1175</v>
      </c>
      <c r="H179" s="113">
        <v>13</v>
      </c>
    </row>
    <row r="180" spans="1:8" ht="18.75">
      <c r="A180" s="158">
        <v>176</v>
      </c>
      <c r="B180" s="124" t="s">
        <v>338</v>
      </c>
      <c r="C180" s="144" t="s">
        <v>161</v>
      </c>
      <c r="D180" s="114" t="s">
        <v>207</v>
      </c>
      <c r="E180" s="167" t="s">
        <v>611</v>
      </c>
      <c r="F180" s="244"/>
      <c r="G180" s="241">
        <f t="shared" si="4"/>
        <v>1176</v>
      </c>
      <c r="H180" s="113">
        <v>14</v>
      </c>
    </row>
    <row r="181" spans="1:8" ht="18.75">
      <c r="A181" s="158">
        <v>177</v>
      </c>
      <c r="B181" s="124" t="s">
        <v>339</v>
      </c>
      <c r="C181" s="144" t="s">
        <v>161</v>
      </c>
      <c r="D181" s="114" t="s">
        <v>208</v>
      </c>
      <c r="E181" s="165">
        <v>37164</v>
      </c>
      <c r="F181" s="139"/>
      <c r="G181" s="241">
        <f t="shared" si="4"/>
        <v>1177</v>
      </c>
      <c r="H181" s="113">
        <v>14</v>
      </c>
    </row>
    <row r="182" spans="1:8" ht="18.75">
      <c r="A182" s="158">
        <v>178</v>
      </c>
      <c r="B182" s="124" t="s">
        <v>340</v>
      </c>
      <c r="C182" s="144" t="s">
        <v>161</v>
      </c>
      <c r="D182" s="114" t="s">
        <v>207</v>
      </c>
      <c r="E182" s="167" t="s">
        <v>610</v>
      </c>
      <c r="F182" s="244"/>
      <c r="G182" s="241">
        <f t="shared" si="4"/>
        <v>1178</v>
      </c>
      <c r="H182" s="113">
        <v>14</v>
      </c>
    </row>
    <row r="183" spans="1:8" ht="18.75">
      <c r="A183" s="158">
        <v>179</v>
      </c>
      <c r="B183" s="125" t="s">
        <v>341</v>
      </c>
      <c r="C183" s="144" t="s">
        <v>161</v>
      </c>
      <c r="D183" s="114" t="s">
        <v>207</v>
      </c>
      <c r="E183" s="167" t="s">
        <v>612</v>
      </c>
      <c r="F183" s="244"/>
      <c r="G183" s="241">
        <f t="shared" si="4"/>
        <v>1179</v>
      </c>
      <c r="H183" s="113">
        <v>15</v>
      </c>
    </row>
    <row r="184" spans="1:8" ht="18.75">
      <c r="A184" s="158">
        <v>180</v>
      </c>
      <c r="B184" s="125" t="s">
        <v>342</v>
      </c>
      <c r="C184" s="144" t="s">
        <v>161</v>
      </c>
      <c r="D184" s="114" t="s">
        <v>208</v>
      </c>
      <c r="E184" s="167" t="s">
        <v>613</v>
      </c>
      <c r="F184" s="244"/>
      <c r="G184" s="241">
        <f t="shared" si="4"/>
        <v>1180</v>
      </c>
      <c r="H184" s="113">
        <v>13</v>
      </c>
    </row>
    <row r="185" spans="1:8" ht="18.75">
      <c r="A185" s="158">
        <v>181</v>
      </c>
      <c r="B185" s="125" t="s">
        <v>343</v>
      </c>
      <c r="C185" s="144" t="s">
        <v>161</v>
      </c>
      <c r="D185" s="114" t="s">
        <v>207</v>
      </c>
      <c r="E185" s="167" t="s">
        <v>614</v>
      </c>
      <c r="F185" s="244"/>
      <c r="G185" s="241">
        <f t="shared" si="4"/>
        <v>1181</v>
      </c>
      <c r="H185" s="113">
        <v>14</v>
      </c>
    </row>
    <row r="186" spans="1:8" ht="18.75">
      <c r="A186" s="158">
        <v>182</v>
      </c>
      <c r="B186" s="125" t="s">
        <v>344</v>
      </c>
      <c r="C186" s="144" t="s">
        <v>161</v>
      </c>
      <c r="D186" s="114" t="s">
        <v>208</v>
      </c>
      <c r="E186" s="167" t="s">
        <v>615</v>
      </c>
      <c r="F186" s="244"/>
      <c r="G186" s="241">
        <f t="shared" si="4"/>
        <v>1182</v>
      </c>
      <c r="H186" s="113">
        <v>14</v>
      </c>
    </row>
    <row r="187" spans="1:8" ht="18.75">
      <c r="A187" s="158">
        <v>183</v>
      </c>
      <c r="B187" s="125" t="s">
        <v>345</v>
      </c>
      <c r="C187" s="144" t="s">
        <v>161</v>
      </c>
      <c r="D187" s="114" t="s">
        <v>208</v>
      </c>
      <c r="E187" s="165">
        <v>36840</v>
      </c>
      <c r="F187" s="139"/>
      <c r="G187" s="241">
        <f t="shared" si="4"/>
        <v>1183</v>
      </c>
      <c r="H187" s="113">
        <v>14</v>
      </c>
    </row>
    <row r="188" spans="1:8" ht="18.75">
      <c r="A188" s="158">
        <v>184</v>
      </c>
      <c r="B188" s="125" t="s">
        <v>346</v>
      </c>
      <c r="C188" s="144" t="s">
        <v>161</v>
      </c>
      <c r="D188" s="114" t="s">
        <v>208</v>
      </c>
      <c r="E188" s="167" t="s">
        <v>616</v>
      </c>
      <c r="F188" s="244"/>
      <c r="G188" s="241">
        <f t="shared" si="4"/>
        <v>1184</v>
      </c>
      <c r="H188" s="113">
        <v>15</v>
      </c>
    </row>
    <row r="189" spans="1:8" ht="18.75">
      <c r="A189" s="158">
        <v>185</v>
      </c>
      <c r="B189" s="125" t="s">
        <v>347</v>
      </c>
      <c r="C189" s="144" t="s">
        <v>161</v>
      </c>
      <c r="D189" s="114" t="s">
        <v>208</v>
      </c>
      <c r="E189" s="167" t="s">
        <v>617</v>
      </c>
      <c r="F189" s="244"/>
      <c r="G189" s="241">
        <f t="shared" si="4"/>
        <v>1185</v>
      </c>
      <c r="H189" s="113">
        <v>15</v>
      </c>
    </row>
    <row r="190" spans="1:8" ht="18.75">
      <c r="A190" s="158">
        <v>186</v>
      </c>
      <c r="B190" s="125" t="s">
        <v>348</v>
      </c>
      <c r="C190" s="144" t="s">
        <v>161</v>
      </c>
      <c r="D190" s="114" t="s">
        <v>207</v>
      </c>
      <c r="E190" s="167">
        <v>37229</v>
      </c>
      <c r="F190" s="244"/>
      <c r="G190" s="241">
        <f t="shared" si="4"/>
        <v>1186</v>
      </c>
      <c r="H190" s="113">
        <v>14</v>
      </c>
    </row>
    <row r="191" spans="1:8" ht="18.75">
      <c r="A191" s="158">
        <v>187</v>
      </c>
      <c r="B191" s="143" t="s">
        <v>349</v>
      </c>
      <c r="C191" s="144" t="s">
        <v>161</v>
      </c>
      <c r="D191" s="114" t="s">
        <v>207</v>
      </c>
      <c r="E191" s="167" t="s">
        <v>618</v>
      </c>
      <c r="F191" s="244"/>
      <c r="G191" s="241">
        <f t="shared" si="4"/>
        <v>1187</v>
      </c>
      <c r="H191" s="113">
        <v>14</v>
      </c>
    </row>
    <row r="192" spans="1:8" ht="18.75">
      <c r="A192" s="158">
        <v>188</v>
      </c>
      <c r="B192" s="143" t="s">
        <v>350</v>
      </c>
      <c r="C192" s="144" t="s">
        <v>161</v>
      </c>
      <c r="D192" s="114" t="s">
        <v>207</v>
      </c>
      <c r="E192" s="167" t="s">
        <v>616</v>
      </c>
      <c r="F192" s="244"/>
      <c r="G192" s="241">
        <f t="shared" si="4"/>
        <v>1188</v>
      </c>
      <c r="H192" s="113">
        <v>15</v>
      </c>
    </row>
    <row r="193" spans="1:8" ht="18.75">
      <c r="A193" s="158">
        <v>189</v>
      </c>
      <c r="B193" s="143" t="s">
        <v>351</v>
      </c>
      <c r="C193" s="144" t="s">
        <v>161</v>
      </c>
      <c r="D193" s="114" t="s">
        <v>208</v>
      </c>
      <c r="E193" s="165">
        <v>38264</v>
      </c>
      <c r="F193" s="139"/>
      <c r="G193" s="241">
        <f>G192+1</f>
        <v>1189</v>
      </c>
      <c r="H193" s="113">
        <v>11</v>
      </c>
    </row>
    <row r="194" spans="1:8" ht="19.5" thickBot="1">
      <c r="A194" s="158">
        <v>190</v>
      </c>
      <c r="B194" s="143" t="s">
        <v>352</v>
      </c>
      <c r="C194" s="144" t="s">
        <v>161</v>
      </c>
      <c r="D194" s="114" t="s">
        <v>208</v>
      </c>
      <c r="E194" s="165">
        <v>38199</v>
      </c>
      <c r="F194" s="139"/>
      <c r="G194" s="241">
        <f>G193+1</f>
        <v>1190</v>
      </c>
      <c r="H194" s="113">
        <v>11</v>
      </c>
    </row>
    <row r="195" spans="1:8" ht="19.5" thickBot="1">
      <c r="A195" s="158">
        <v>191</v>
      </c>
      <c r="B195" s="145" t="s">
        <v>459</v>
      </c>
      <c r="C195" s="144" t="s">
        <v>161</v>
      </c>
      <c r="D195" s="114" t="s">
        <v>207</v>
      </c>
      <c r="E195" s="167" t="s">
        <v>617</v>
      </c>
      <c r="F195" s="244"/>
      <c r="G195" s="241">
        <v>2001</v>
      </c>
      <c r="H195" s="113">
        <v>15</v>
      </c>
    </row>
    <row r="196" spans="1:8" ht="19.5" thickBot="1">
      <c r="A196" s="158">
        <v>192</v>
      </c>
      <c r="B196" s="111" t="s">
        <v>460</v>
      </c>
      <c r="C196" s="144" t="s">
        <v>161</v>
      </c>
      <c r="D196" s="114" t="s">
        <v>208</v>
      </c>
      <c r="E196" s="167" t="s">
        <v>619</v>
      </c>
      <c r="F196" s="244"/>
      <c r="G196" s="241">
        <f>G195+1</f>
        <v>2002</v>
      </c>
      <c r="H196" s="113">
        <v>13</v>
      </c>
    </row>
    <row r="197" spans="1:8" ht="19.5" thickBot="1">
      <c r="A197" s="158">
        <v>193</v>
      </c>
      <c r="B197" s="111" t="s">
        <v>461</v>
      </c>
      <c r="C197" s="144" t="s">
        <v>161</v>
      </c>
      <c r="D197" s="114" t="s">
        <v>208</v>
      </c>
      <c r="E197" s="165">
        <v>37532</v>
      </c>
      <c r="F197" s="139"/>
      <c r="G197" s="241">
        <f t="shared" ref="G197:G244" si="5">G196+1</f>
        <v>2003</v>
      </c>
      <c r="H197" s="113">
        <v>13</v>
      </c>
    </row>
    <row r="198" spans="1:8" ht="19.5" thickBot="1">
      <c r="A198" s="158">
        <v>194</v>
      </c>
      <c r="B198" s="111" t="s">
        <v>462</v>
      </c>
      <c r="C198" s="144" t="s">
        <v>161</v>
      </c>
      <c r="D198" s="114" t="s">
        <v>208</v>
      </c>
      <c r="E198" s="167" t="s">
        <v>614</v>
      </c>
      <c r="F198" s="244"/>
      <c r="G198" s="241">
        <f t="shared" si="5"/>
        <v>2004</v>
      </c>
      <c r="H198" s="113">
        <v>14</v>
      </c>
    </row>
    <row r="199" spans="1:8" ht="19.5" thickBot="1">
      <c r="A199" s="158">
        <v>195</v>
      </c>
      <c r="B199" s="111" t="s">
        <v>463</v>
      </c>
      <c r="C199" s="144" t="s">
        <v>161</v>
      </c>
      <c r="D199" s="114" t="s">
        <v>207</v>
      </c>
      <c r="E199" s="167" t="s">
        <v>617</v>
      </c>
      <c r="F199" s="244"/>
      <c r="G199" s="241">
        <f t="shared" si="5"/>
        <v>2005</v>
      </c>
      <c r="H199" s="113">
        <v>15</v>
      </c>
    </row>
    <row r="200" spans="1:8" ht="19.5" thickBot="1">
      <c r="A200" s="158">
        <v>196</v>
      </c>
      <c r="B200" s="111" t="s">
        <v>464</v>
      </c>
      <c r="C200" s="144" t="s">
        <v>161</v>
      </c>
      <c r="D200" s="114" t="s">
        <v>207</v>
      </c>
      <c r="E200" s="167" t="s">
        <v>620</v>
      </c>
      <c r="F200" s="244"/>
      <c r="G200" s="241">
        <f t="shared" si="5"/>
        <v>2006</v>
      </c>
      <c r="H200" s="113">
        <v>14</v>
      </c>
    </row>
    <row r="201" spans="1:8" ht="19.5" thickBot="1">
      <c r="A201" s="158">
        <v>197</v>
      </c>
      <c r="B201" s="111" t="s">
        <v>465</v>
      </c>
      <c r="C201" s="144" t="s">
        <v>161</v>
      </c>
      <c r="D201" s="114" t="s">
        <v>208</v>
      </c>
      <c r="E201" s="167" t="s">
        <v>621</v>
      </c>
      <c r="F201" s="244"/>
      <c r="G201" s="241">
        <f t="shared" si="5"/>
        <v>2007</v>
      </c>
      <c r="H201" s="113">
        <v>14</v>
      </c>
    </row>
    <row r="202" spans="1:8" ht="19.5" thickBot="1">
      <c r="A202" s="158">
        <v>198</v>
      </c>
      <c r="B202" s="111" t="s">
        <v>466</v>
      </c>
      <c r="C202" s="144" t="s">
        <v>161</v>
      </c>
      <c r="D202" s="114" t="s">
        <v>208</v>
      </c>
      <c r="E202" s="167" t="s">
        <v>622</v>
      </c>
      <c r="F202" s="244"/>
      <c r="G202" s="241">
        <f t="shared" si="5"/>
        <v>2008</v>
      </c>
      <c r="H202" s="113">
        <v>13</v>
      </c>
    </row>
    <row r="203" spans="1:8" ht="19.5" thickBot="1">
      <c r="A203" s="158">
        <v>199</v>
      </c>
      <c r="B203" s="111" t="s">
        <v>467</v>
      </c>
      <c r="C203" s="144" t="s">
        <v>161</v>
      </c>
      <c r="D203" s="114" t="s">
        <v>207</v>
      </c>
      <c r="E203" s="167" t="s">
        <v>623</v>
      </c>
      <c r="F203" s="244"/>
      <c r="G203" s="241">
        <f t="shared" si="5"/>
        <v>2009</v>
      </c>
      <c r="H203" s="113">
        <v>12</v>
      </c>
    </row>
    <row r="204" spans="1:8" ht="19.5" thickBot="1">
      <c r="A204" s="158">
        <v>200</v>
      </c>
      <c r="B204" s="111" t="s">
        <v>468</v>
      </c>
      <c r="C204" s="144" t="s">
        <v>161</v>
      </c>
      <c r="D204" s="114" t="s">
        <v>208</v>
      </c>
      <c r="E204" s="167" t="s">
        <v>624</v>
      </c>
      <c r="F204" s="244"/>
      <c r="G204" s="241">
        <f t="shared" si="5"/>
        <v>2010</v>
      </c>
      <c r="H204" s="113">
        <v>14</v>
      </c>
    </row>
    <row r="205" spans="1:8" ht="19.5" thickBot="1">
      <c r="A205" s="158">
        <v>201</v>
      </c>
      <c r="B205" s="111" t="s">
        <v>469</v>
      </c>
      <c r="C205" s="144" t="s">
        <v>161</v>
      </c>
      <c r="D205" s="114" t="s">
        <v>208</v>
      </c>
      <c r="E205" s="165">
        <v>36840</v>
      </c>
      <c r="F205" s="139"/>
      <c r="G205" s="241">
        <f t="shared" si="5"/>
        <v>2011</v>
      </c>
      <c r="H205" s="113">
        <v>14</v>
      </c>
    </row>
    <row r="206" spans="1:8" ht="19.5" thickBot="1">
      <c r="A206" s="158">
        <v>202</v>
      </c>
      <c r="B206" s="111" t="s">
        <v>470</v>
      </c>
      <c r="C206" s="144" t="s">
        <v>161</v>
      </c>
      <c r="D206" s="114" t="s">
        <v>208</v>
      </c>
      <c r="E206" s="165">
        <v>36749</v>
      </c>
      <c r="F206" s="139"/>
      <c r="G206" s="241">
        <f t="shared" si="5"/>
        <v>2012</v>
      </c>
      <c r="H206" s="113">
        <v>14</v>
      </c>
    </row>
    <row r="207" spans="1:8" ht="19.5" thickBot="1">
      <c r="A207" s="158">
        <v>203</v>
      </c>
      <c r="B207" s="111" t="s">
        <v>471</v>
      </c>
      <c r="C207" s="144" t="s">
        <v>161</v>
      </c>
      <c r="D207" s="114" t="s">
        <v>207</v>
      </c>
      <c r="E207" s="167" t="s">
        <v>625</v>
      </c>
      <c r="F207" s="244"/>
      <c r="G207" s="241">
        <f t="shared" si="5"/>
        <v>2013</v>
      </c>
      <c r="H207" s="113">
        <v>16</v>
      </c>
    </row>
    <row r="208" spans="1:8" ht="19.5" thickBot="1">
      <c r="A208" s="158">
        <v>204</v>
      </c>
      <c r="B208" s="111" t="s">
        <v>472</v>
      </c>
      <c r="C208" s="144" t="s">
        <v>161</v>
      </c>
      <c r="D208" s="114" t="s">
        <v>208</v>
      </c>
      <c r="E208" s="165">
        <v>36618</v>
      </c>
      <c r="F208" s="139"/>
      <c r="G208" s="241">
        <f t="shared" si="5"/>
        <v>2014</v>
      </c>
      <c r="H208" s="113">
        <v>15</v>
      </c>
    </row>
    <row r="209" spans="1:8" ht="19.5" thickBot="1">
      <c r="A209" s="158">
        <v>205</v>
      </c>
      <c r="B209" s="111" t="s">
        <v>473</v>
      </c>
      <c r="C209" s="144" t="s">
        <v>161</v>
      </c>
      <c r="D209" s="114" t="s">
        <v>208</v>
      </c>
      <c r="E209" s="167" t="s">
        <v>616</v>
      </c>
      <c r="F209" s="244"/>
      <c r="G209" s="241">
        <f t="shared" si="5"/>
        <v>2015</v>
      </c>
      <c r="H209" s="113">
        <v>15</v>
      </c>
    </row>
    <row r="210" spans="1:8" ht="19.5" thickBot="1">
      <c r="A210" s="158">
        <v>206</v>
      </c>
      <c r="B210" s="111" t="s">
        <v>474</v>
      </c>
      <c r="C210" s="144" t="s">
        <v>161</v>
      </c>
      <c r="D210" s="114" t="s">
        <v>207</v>
      </c>
      <c r="E210" s="167" t="s">
        <v>575</v>
      </c>
      <c r="F210" s="244"/>
      <c r="G210" s="241">
        <f t="shared" si="5"/>
        <v>2016</v>
      </c>
      <c r="H210" s="113">
        <v>15</v>
      </c>
    </row>
    <row r="211" spans="1:8" ht="19.5" thickBot="1">
      <c r="A211" s="158">
        <v>207</v>
      </c>
      <c r="B211" s="111" t="s">
        <v>475</v>
      </c>
      <c r="C211" s="144" t="s">
        <v>161</v>
      </c>
      <c r="D211" s="114" t="s">
        <v>208</v>
      </c>
      <c r="E211" s="167" t="s">
        <v>626</v>
      </c>
      <c r="F211" s="244"/>
      <c r="G211" s="241">
        <f t="shared" si="5"/>
        <v>2017</v>
      </c>
      <c r="H211" s="113">
        <v>15</v>
      </c>
    </row>
    <row r="212" spans="1:8" ht="19.5" thickBot="1">
      <c r="A212" s="158">
        <v>208</v>
      </c>
      <c r="B212" s="111" t="s">
        <v>476</v>
      </c>
      <c r="C212" s="144" t="s">
        <v>161</v>
      </c>
      <c r="D212" s="114" t="s">
        <v>208</v>
      </c>
      <c r="E212" s="167" t="s">
        <v>627</v>
      </c>
      <c r="F212" s="244"/>
      <c r="G212" s="241">
        <f t="shared" si="5"/>
        <v>2018</v>
      </c>
      <c r="H212" s="113">
        <v>12</v>
      </c>
    </row>
    <row r="213" spans="1:8" ht="19.5" thickBot="1">
      <c r="A213" s="158">
        <v>209</v>
      </c>
      <c r="B213" s="111" t="s">
        <v>477</v>
      </c>
      <c r="C213" s="144" t="s">
        <v>161</v>
      </c>
      <c r="D213" s="114" t="s">
        <v>208</v>
      </c>
      <c r="E213" s="165">
        <f>VLOOKUP(B213:B560,[1]Data!$A$5:$D$349,4,0)</f>
        <v>37782</v>
      </c>
      <c r="F213" s="139"/>
      <c r="G213" s="241">
        <f t="shared" si="5"/>
        <v>2019</v>
      </c>
      <c r="H213" s="113">
        <v>12</v>
      </c>
    </row>
    <row r="214" spans="1:8" ht="19.5" thickBot="1">
      <c r="A214" s="158">
        <v>210</v>
      </c>
      <c r="B214" s="111" t="s">
        <v>478</v>
      </c>
      <c r="C214" s="144" t="s">
        <v>161</v>
      </c>
      <c r="D214" s="114" t="s">
        <v>208</v>
      </c>
      <c r="E214" s="165">
        <v>36543</v>
      </c>
      <c r="F214" s="139"/>
      <c r="G214" s="241">
        <f t="shared" si="5"/>
        <v>2020</v>
      </c>
      <c r="H214" s="113">
        <v>15</v>
      </c>
    </row>
    <row r="215" spans="1:8" ht="19.5" thickBot="1">
      <c r="A215" s="158">
        <v>211</v>
      </c>
      <c r="B215" s="111" t="s">
        <v>479</v>
      </c>
      <c r="C215" s="144" t="s">
        <v>161</v>
      </c>
      <c r="D215" s="114" t="s">
        <v>208</v>
      </c>
      <c r="E215" s="165">
        <f>VLOOKUP(B215:B562,[1]Data!$A$5:$D$349,4,0)</f>
        <v>37912</v>
      </c>
      <c r="F215" s="139"/>
      <c r="G215" s="241">
        <f t="shared" si="5"/>
        <v>2021</v>
      </c>
      <c r="H215" s="113">
        <v>12</v>
      </c>
    </row>
    <row r="216" spans="1:8" ht="19.5" thickBot="1">
      <c r="A216" s="158">
        <v>212</v>
      </c>
      <c r="B216" s="111" t="s">
        <v>480</v>
      </c>
      <c r="C216" s="144" t="s">
        <v>161</v>
      </c>
      <c r="D216" s="114" t="s">
        <v>208</v>
      </c>
      <c r="E216" s="167" t="s">
        <v>628</v>
      </c>
      <c r="F216" s="244"/>
      <c r="G216" s="241">
        <f t="shared" si="5"/>
        <v>2022</v>
      </c>
      <c r="H216" s="113">
        <v>12</v>
      </c>
    </row>
    <row r="217" spans="1:8" ht="19.5" thickBot="1">
      <c r="A217" s="158">
        <v>213</v>
      </c>
      <c r="B217" s="111" t="s">
        <v>481</v>
      </c>
      <c r="C217" s="144" t="s">
        <v>161</v>
      </c>
      <c r="D217" s="114" t="s">
        <v>208</v>
      </c>
      <c r="E217" s="165">
        <v>36618</v>
      </c>
      <c r="F217" s="139"/>
      <c r="G217" s="241">
        <f t="shared" si="5"/>
        <v>2023</v>
      </c>
      <c r="H217" s="113">
        <v>15</v>
      </c>
    </row>
    <row r="218" spans="1:8" ht="19.5" thickBot="1">
      <c r="A218" s="158">
        <v>214</v>
      </c>
      <c r="B218" s="111" t="s">
        <v>482</v>
      </c>
      <c r="C218" s="144" t="s">
        <v>161</v>
      </c>
      <c r="D218" s="114" t="s">
        <v>207</v>
      </c>
      <c r="E218" s="167" t="s">
        <v>629</v>
      </c>
      <c r="F218" s="244"/>
      <c r="G218" s="241">
        <f t="shared" si="5"/>
        <v>2024</v>
      </c>
      <c r="H218" s="113">
        <v>11</v>
      </c>
    </row>
    <row r="219" spans="1:8" ht="19.5" thickBot="1">
      <c r="A219" s="158">
        <v>215</v>
      </c>
      <c r="B219" s="111" t="s">
        <v>483</v>
      </c>
      <c r="C219" s="144" t="s">
        <v>161</v>
      </c>
      <c r="D219" s="114" t="s">
        <v>207</v>
      </c>
      <c r="E219" s="167" t="s">
        <v>629</v>
      </c>
      <c r="F219" s="244"/>
      <c r="G219" s="241">
        <f t="shared" si="5"/>
        <v>2025</v>
      </c>
      <c r="H219" s="113">
        <v>11</v>
      </c>
    </row>
    <row r="220" spans="1:8" ht="19.5" thickBot="1">
      <c r="A220" s="158">
        <v>216</v>
      </c>
      <c r="B220" s="111" t="s">
        <v>484</v>
      </c>
      <c r="C220" s="144" t="s">
        <v>161</v>
      </c>
      <c r="D220" s="114" t="s">
        <v>208</v>
      </c>
      <c r="E220" s="167" t="s">
        <v>575</v>
      </c>
      <c r="F220" s="244"/>
      <c r="G220" s="241">
        <f t="shared" si="5"/>
        <v>2026</v>
      </c>
      <c r="H220" s="113">
        <v>15</v>
      </c>
    </row>
    <row r="221" spans="1:8" ht="19.5" thickBot="1">
      <c r="A221" s="158">
        <v>217</v>
      </c>
      <c r="B221" s="111" t="s">
        <v>485</v>
      </c>
      <c r="C221" s="144" t="s">
        <v>161</v>
      </c>
      <c r="D221" s="114" t="s">
        <v>208</v>
      </c>
      <c r="E221" s="165">
        <v>37322</v>
      </c>
      <c r="F221" s="139"/>
      <c r="G221" s="241">
        <f t="shared" si="5"/>
        <v>2027</v>
      </c>
      <c r="H221" s="113">
        <v>13</v>
      </c>
    </row>
    <row r="222" spans="1:8" ht="19.5" thickBot="1">
      <c r="A222" s="158">
        <v>218</v>
      </c>
      <c r="B222" s="111" t="s">
        <v>486</v>
      </c>
      <c r="C222" s="144" t="s">
        <v>161</v>
      </c>
      <c r="D222" s="114" t="s">
        <v>208</v>
      </c>
      <c r="E222" s="167" t="s">
        <v>630</v>
      </c>
      <c r="F222" s="244"/>
      <c r="G222" s="241">
        <f t="shared" si="5"/>
        <v>2028</v>
      </c>
      <c r="H222" s="113">
        <v>12</v>
      </c>
    </row>
    <row r="223" spans="1:8" ht="19.5" thickBot="1">
      <c r="A223" s="158">
        <v>219</v>
      </c>
      <c r="B223" s="111" t="s">
        <v>487</v>
      </c>
      <c r="C223" s="144" t="s">
        <v>161</v>
      </c>
      <c r="D223" s="114" t="s">
        <v>208</v>
      </c>
      <c r="E223" s="165">
        <v>38234</v>
      </c>
      <c r="F223" s="139"/>
      <c r="G223" s="241">
        <f t="shared" si="5"/>
        <v>2029</v>
      </c>
      <c r="H223" s="113">
        <v>11</v>
      </c>
    </row>
    <row r="224" spans="1:8" ht="19.5" thickBot="1">
      <c r="A224" s="158">
        <v>220</v>
      </c>
      <c r="B224" s="111" t="s">
        <v>488</v>
      </c>
      <c r="C224" s="144" t="s">
        <v>161</v>
      </c>
      <c r="D224" s="114" t="s">
        <v>207</v>
      </c>
      <c r="E224" s="167" t="s">
        <v>539</v>
      </c>
      <c r="F224" s="244"/>
      <c r="G224" s="241">
        <f t="shared" si="5"/>
        <v>2030</v>
      </c>
      <c r="H224" s="113">
        <v>11</v>
      </c>
    </row>
    <row r="225" spans="1:8" ht="19.5" thickBot="1">
      <c r="A225" s="158">
        <v>221</v>
      </c>
      <c r="B225" s="111" t="s">
        <v>489</v>
      </c>
      <c r="C225" s="144" t="s">
        <v>161</v>
      </c>
      <c r="D225" s="114" t="s">
        <v>207</v>
      </c>
      <c r="E225" s="165">
        <v>38472</v>
      </c>
      <c r="F225" s="139"/>
      <c r="G225" s="241">
        <f t="shared" si="5"/>
        <v>2031</v>
      </c>
      <c r="H225" s="113">
        <v>10</v>
      </c>
    </row>
    <row r="226" spans="1:8" ht="19.5" thickBot="1">
      <c r="A226" s="158">
        <v>222</v>
      </c>
      <c r="B226" s="111" t="s">
        <v>490</v>
      </c>
      <c r="C226" s="144" t="s">
        <v>161</v>
      </c>
      <c r="D226" s="114" t="s">
        <v>207</v>
      </c>
      <c r="E226" s="167" t="s">
        <v>631</v>
      </c>
      <c r="F226" s="244"/>
      <c r="G226" s="241">
        <f t="shared" si="5"/>
        <v>2032</v>
      </c>
      <c r="H226" s="113">
        <v>15</v>
      </c>
    </row>
    <row r="227" spans="1:8" ht="19.5" thickBot="1">
      <c r="A227" s="158">
        <v>223</v>
      </c>
      <c r="B227" s="111" t="s">
        <v>491</v>
      </c>
      <c r="C227" s="144" t="s">
        <v>161</v>
      </c>
      <c r="D227" s="114" t="s">
        <v>208</v>
      </c>
      <c r="E227" s="167" t="s">
        <v>632</v>
      </c>
      <c r="F227" s="244"/>
      <c r="G227" s="241">
        <f t="shared" si="5"/>
        <v>2033</v>
      </c>
      <c r="H227" s="113">
        <v>15</v>
      </c>
    </row>
    <row r="228" spans="1:8" ht="19.5" thickBot="1">
      <c r="A228" s="158">
        <v>224</v>
      </c>
      <c r="B228" s="111" t="s">
        <v>492</v>
      </c>
      <c r="C228" s="144" t="s">
        <v>161</v>
      </c>
      <c r="D228" s="114" t="s">
        <v>207</v>
      </c>
      <c r="E228" s="167" t="s">
        <v>533</v>
      </c>
      <c r="F228" s="244"/>
      <c r="G228" s="241">
        <f t="shared" si="5"/>
        <v>2034</v>
      </c>
      <c r="H228" s="113">
        <v>15</v>
      </c>
    </row>
    <row r="229" spans="1:8" ht="19.5" thickBot="1">
      <c r="A229" s="158">
        <v>225</v>
      </c>
      <c r="B229" s="111" t="s">
        <v>493</v>
      </c>
      <c r="C229" s="144" t="s">
        <v>161</v>
      </c>
      <c r="D229" s="114" t="s">
        <v>208</v>
      </c>
      <c r="E229" s="167" t="s">
        <v>633</v>
      </c>
      <c r="F229" s="244"/>
      <c r="G229" s="241">
        <f t="shared" si="5"/>
        <v>2035</v>
      </c>
      <c r="H229" s="113">
        <v>11</v>
      </c>
    </row>
    <row r="230" spans="1:8" ht="19.5" thickBot="1">
      <c r="A230" s="158">
        <v>226</v>
      </c>
      <c r="B230" s="111" t="s">
        <v>494</v>
      </c>
      <c r="C230" s="144" t="s">
        <v>161</v>
      </c>
      <c r="D230" s="114" t="s">
        <v>207</v>
      </c>
      <c r="E230" s="167" t="s">
        <v>634</v>
      </c>
      <c r="F230" s="244"/>
      <c r="G230" s="241">
        <f t="shared" si="5"/>
        <v>2036</v>
      </c>
      <c r="H230" s="113">
        <v>15</v>
      </c>
    </row>
    <row r="231" spans="1:8" ht="19.5" thickBot="1">
      <c r="A231" s="158">
        <v>227</v>
      </c>
      <c r="B231" s="111" t="s">
        <v>495</v>
      </c>
      <c r="C231" s="144" t="s">
        <v>161</v>
      </c>
      <c r="D231" s="114" t="s">
        <v>208</v>
      </c>
      <c r="E231" s="167" t="s">
        <v>635</v>
      </c>
      <c r="F231" s="244"/>
      <c r="G231" s="241">
        <f t="shared" si="5"/>
        <v>2037</v>
      </c>
      <c r="H231" s="113">
        <v>12</v>
      </c>
    </row>
    <row r="232" spans="1:8" ht="19.5" thickBot="1">
      <c r="A232" s="158">
        <v>228</v>
      </c>
      <c r="B232" s="111" t="s">
        <v>496</v>
      </c>
      <c r="C232" s="144" t="s">
        <v>161</v>
      </c>
      <c r="D232" s="114" t="s">
        <v>207</v>
      </c>
      <c r="E232" s="165">
        <v>37870</v>
      </c>
      <c r="F232" s="139"/>
      <c r="G232" s="241">
        <f t="shared" si="5"/>
        <v>2038</v>
      </c>
      <c r="H232" s="113">
        <v>12</v>
      </c>
    </row>
    <row r="233" spans="1:8" ht="19.5" thickBot="1">
      <c r="A233" s="158">
        <v>229</v>
      </c>
      <c r="B233" s="111" t="s">
        <v>497</v>
      </c>
      <c r="C233" s="144" t="s">
        <v>161</v>
      </c>
      <c r="D233" s="114" t="s">
        <v>207</v>
      </c>
      <c r="E233" s="165">
        <v>37809</v>
      </c>
      <c r="F233" s="139"/>
      <c r="G233" s="241">
        <f t="shared" si="5"/>
        <v>2039</v>
      </c>
      <c r="H233" s="113">
        <v>12</v>
      </c>
    </row>
    <row r="234" spans="1:8" ht="19.5" thickBot="1">
      <c r="A234" s="158">
        <v>230</v>
      </c>
      <c r="B234" s="111" t="s">
        <v>498</v>
      </c>
      <c r="C234" s="144" t="s">
        <v>161</v>
      </c>
      <c r="D234" s="114" t="s">
        <v>207</v>
      </c>
      <c r="E234" s="167" t="s">
        <v>636</v>
      </c>
      <c r="F234" s="244"/>
      <c r="G234" s="241">
        <f t="shared" si="5"/>
        <v>2040</v>
      </c>
      <c r="H234" s="113">
        <v>13</v>
      </c>
    </row>
    <row r="235" spans="1:8" ht="19.5" thickBot="1">
      <c r="A235" s="158">
        <v>231</v>
      </c>
      <c r="B235" s="111" t="s">
        <v>499</v>
      </c>
      <c r="C235" s="144" t="s">
        <v>161</v>
      </c>
      <c r="D235" s="114" t="s">
        <v>207</v>
      </c>
      <c r="E235" s="167" t="s">
        <v>637</v>
      </c>
      <c r="F235" s="244"/>
      <c r="G235" s="241">
        <f t="shared" si="5"/>
        <v>2041</v>
      </c>
      <c r="H235" s="113">
        <v>15</v>
      </c>
    </row>
    <row r="236" spans="1:8" ht="19.5" thickBot="1">
      <c r="A236" s="158">
        <v>232</v>
      </c>
      <c r="B236" s="111" t="s">
        <v>500</v>
      </c>
      <c r="C236" s="144" t="s">
        <v>161</v>
      </c>
      <c r="D236" s="114" t="s">
        <v>208</v>
      </c>
      <c r="E236" s="167" t="s">
        <v>638</v>
      </c>
      <c r="F236" s="244"/>
      <c r="G236" s="241">
        <f t="shared" si="5"/>
        <v>2042</v>
      </c>
      <c r="H236" s="113">
        <v>14</v>
      </c>
    </row>
    <row r="237" spans="1:8" ht="19.5" thickBot="1">
      <c r="A237" s="158">
        <v>233</v>
      </c>
      <c r="B237" s="111" t="s">
        <v>501</v>
      </c>
      <c r="C237" s="144" t="s">
        <v>161</v>
      </c>
      <c r="D237" s="114" t="s">
        <v>207</v>
      </c>
      <c r="E237" s="165">
        <v>37017</v>
      </c>
      <c r="F237" s="139"/>
      <c r="G237" s="241">
        <f t="shared" si="5"/>
        <v>2043</v>
      </c>
      <c r="H237" s="113">
        <v>14</v>
      </c>
    </row>
    <row r="238" spans="1:8" ht="19.5" thickBot="1">
      <c r="A238" s="158">
        <v>234</v>
      </c>
      <c r="B238" s="111" t="s">
        <v>502</v>
      </c>
      <c r="C238" s="144" t="s">
        <v>161</v>
      </c>
      <c r="D238" s="114" t="s">
        <v>208</v>
      </c>
      <c r="E238" s="167" t="s">
        <v>639</v>
      </c>
      <c r="F238" s="244"/>
      <c r="G238" s="241">
        <f t="shared" si="5"/>
        <v>2044</v>
      </c>
      <c r="H238" s="113">
        <v>14</v>
      </c>
    </row>
    <row r="239" spans="1:8" ht="19.5" thickBot="1">
      <c r="A239" s="158">
        <v>235</v>
      </c>
      <c r="B239" s="111" t="s">
        <v>503</v>
      </c>
      <c r="C239" s="144" t="s">
        <v>161</v>
      </c>
      <c r="D239" s="114" t="s">
        <v>208</v>
      </c>
      <c r="E239" s="165">
        <v>37048</v>
      </c>
      <c r="F239" s="139"/>
      <c r="G239" s="241">
        <f t="shared" si="5"/>
        <v>2045</v>
      </c>
      <c r="H239" s="113">
        <v>14</v>
      </c>
    </row>
    <row r="240" spans="1:8" ht="19.5" thickBot="1">
      <c r="A240" s="158">
        <v>236</v>
      </c>
      <c r="B240" s="111" t="s">
        <v>504</v>
      </c>
      <c r="C240" s="144" t="s">
        <v>161</v>
      </c>
      <c r="D240" s="114" t="s">
        <v>208</v>
      </c>
      <c r="E240" s="167" t="s">
        <v>640</v>
      </c>
      <c r="F240" s="244"/>
      <c r="G240" s="241">
        <f t="shared" si="5"/>
        <v>2046</v>
      </c>
      <c r="H240" s="113">
        <v>14</v>
      </c>
    </row>
    <row r="241" spans="1:8" ht="19.5" thickBot="1">
      <c r="A241" s="158">
        <v>237</v>
      </c>
      <c r="B241" s="111" t="s">
        <v>505</v>
      </c>
      <c r="C241" s="144" t="s">
        <v>161</v>
      </c>
      <c r="D241" s="114" t="s">
        <v>208</v>
      </c>
      <c r="E241" s="167" t="s">
        <v>634</v>
      </c>
      <c r="F241" s="244"/>
      <c r="G241" s="241">
        <f t="shared" si="5"/>
        <v>2047</v>
      </c>
      <c r="H241" s="113">
        <v>15</v>
      </c>
    </row>
    <row r="242" spans="1:8" ht="19.5" thickBot="1">
      <c r="A242" s="158">
        <v>238</v>
      </c>
      <c r="B242" s="111" t="s">
        <v>506</v>
      </c>
      <c r="C242" s="144" t="s">
        <v>161</v>
      </c>
      <c r="D242" s="114" t="s">
        <v>208</v>
      </c>
      <c r="E242" s="167" t="s">
        <v>641</v>
      </c>
      <c r="F242" s="244"/>
      <c r="G242" s="241">
        <f t="shared" si="5"/>
        <v>2048</v>
      </c>
      <c r="H242" s="113">
        <v>14</v>
      </c>
    </row>
    <row r="243" spans="1:8" ht="19.5" thickBot="1">
      <c r="A243" s="158">
        <v>239</v>
      </c>
      <c r="B243" s="111" t="s">
        <v>507</v>
      </c>
      <c r="C243" s="144" t="s">
        <v>161</v>
      </c>
      <c r="D243" s="114" t="s">
        <v>208</v>
      </c>
      <c r="E243" s="165">
        <v>37049</v>
      </c>
      <c r="F243" s="139"/>
      <c r="G243" s="241">
        <f t="shared" si="5"/>
        <v>2049</v>
      </c>
      <c r="H243" s="113">
        <v>14</v>
      </c>
    </row>
    <row r="244" spans="1:8" ht="19.5" thickBot="1">
      <c r="A244" s="158">
        <v>240</v>
      </c>
      <c r="B244" s="111" t="s">
        <v>508</v>
      </c>
      <c r="C244" s="144" t="s">
        <v>161</v>
      </c>
      <c r="D244" s="114" t="s">
        <v>208</v>
      </c>
      <c r="E244" s="167" t="s">
        <v>605</v>
      </c>
      <c r="F244" s="244"/>
      <c r="G244" s="241">
        <f t="shared" si="5"/>
        <v>2050</v>
      </c>
      <c r="H244" s="113">
        <v>14</v>
      </c>
    </row>
    <row r="245" spans="1:8" ht="19.5" thickBot="1">
      <c r="A245" s="158">
        <v>241</v>
      </c>
      <c r="B245" s="111" t="s">
        <v>509</v>
      </c>
      <c r="C245" s="144" t="s">
        <v>161</v>
      </c>
      <c r="D245" s="114" t="s">
        <v>207</v>
      </c>
      <c r="E245" s="167" t="s">
        <v>642</v>
      </c>
      <c r="F245" s="244"/>
      <c r="G245" s="241">
        <f>G244+1</f>
        <v>2051</v>
      </c>
      <c r="H245" s="113">
        <v>14</v>
      </c>
    </row>
    <row r="246" spans="1:8" ht="19.5" thickBot="1">
      <c r="A246" s="158">
        <v>242</v>
      </c>
      <c r="B246" s="111" t="s">
        <v>510</v>
      </c>
      <c r="C246" s="144" t="s">
        <v>161</v>
      </c>
      <c r="D246" s="114" t="s">
        <v>208</v>
      </c>
      <c r="E246" s="165">
        <v>37750</v>
      </c>
      <c r="F246" s="139"/>
      <c r="G246" s="241">
        <f>G245+1</f>
        <v>2052</v>
      </c>
      <c r="H246" s="113">
        <v>12</v>
      </c>
    </row>
    <row r="247" spans="1:8" ht="18.75">
      <c r="A247" s="158">
        <v>243</v>
      </c>
      <c r="B247" s="143" t="s">
        <v>353</v>
      </c>
      <c r="C247" s="144" t="s">
        <v>161</v>
      </c>
      <c r="D247" s="114" t="s">
        <v>207</v>
      </c>
      <c r="E247" s="165">
        <v>37533</v>
      </c>
      <c r="F247" s="245">
        <v>5333</v>
      </c>
      <c r="G247" s="241">
        <v>3001</v>
      </c>
      <c r="H247" s="113">
        <v>13</v>
      </c>
    </row>
    <row r="248" spans="1:8" ht="18.75">
      <c r="A248" s="158">
        <v>244</v>
      </c>
      <c r="B248" s="143" t="s">
        <v>354</v>
      </c>
      <c r="C248" s="144" t="s">
        <v>161</v>
      </c>
      <c r="D248" s="114" t="s">
        <v>207</v>
      </c>
      <c r="E248" s="167" t="s">
        <v>643</v>
      </c>
      <c r="F248" s="229">
        <v>5422</v>
      </c>
      <c r="G248" s="241">
        <f>G247+1</f>
        <v>3002</v>
      </c>
      <c r="H248" s="113">
        <v>11</v>
      </c>
    </row>
    <row r="249" spans="1:8" ht="18.75">
      <c r="A249" s="158">
        <v>245</v>
      </c>
      <c r="B249" s="143" t="s">
        <v>355</v>
      </c>
      <c r="C249" s="144" t="s">
        <v>161</v>
      </c>
      <c r="D249" s="114" t="s">
        <v>207</v>
      </c>
      <c r="E249" s="167" t="s">
        <v>644</v>
      </c>
      <c r="F249" s="244"/>
      <c r="G249" s="241">
        <f>G248+1</f>
        <v>3003</v>
      </c>
      <c r="H249" s="113">
        <v>17</v>
      </c>
    </row>
    <row r="250" spans="1:8" ht="18.75">
      <c r="A250" s="158">
        <v>246</v>
      </c>
      <c r="B250" s="143" t="s">
        <v>356</v>
      </c>
      <c r="C250" s="144" t="s">
        <v>161</v>
      </c>
      <c r="D250" s="114" t="s">
        <v>208</v>
      </c>
      <c r="E250" s="165">
        <v>38299</v>
      </c>
      <c r="F250" s="139"/>
      <c r="G250" s="241">
        <v>3002</v>
      </c>
      <c r="H250" s="113">
        <v>11</v>
      </c>
    </row>
    <row r="251" spans="1:8" ht="18.75">
      <c r="A251" s="158">
        <v>247</v>
      </c>
      <c r="B251" s="143" t="s">
        <v>357</v>
      </c>
      <c r="C251" s="144" t="s">
        <v>161</v>
      </c>
      <c r="D251" s="114" t="s">
        <v>207</v>
      </c>
      <c r="E251" s="167" t="s">
        <v>645</v>
      </c>
      <c r="F251" s="229">
        <v>5364</v>
      </c>
      <c r="G251" s="241">
        <f t="shared" ref="G251:G252" si="6">G250+1</f>
        <v>3003</v>
      </c>
      <c r="H251" s="113">
        <v>11</v>
      </c>
    </row>
    <row r="252" spans="1:8" ht="18.75">
      <c r="A252" s="158">
        <v>248</v>
      </c>
      <c r="B252" s="143" t="s">
        <v>358</v>
      </c>
      <c r="C252" s="144" t="s">
        <v>161</v>
      </c>
      <c r="D252" s="126" t="s">
        <v>208</v>
      </c>
      <c r="E252" s="165">
        <v>35704</v>
      </c>
      <c r="F252" s="139">
        <v>2528</v>
      </c>
      <c r="G252" s="241">
        <f t="shared" si="6"/>
        <v>3004</v>
      </c>
      <c r="H252" s="113">
        <v>18</v>
      </c>
    </row>
    <row r="253" spans="1:8" ht="18.75">
      <c r="A253" s="158">
        <v>249</v>
      </c>
      <c r="B253" s="143" t="s">
        <v>359</v>
      </c>
      <c r="C253" s="144" t="s">
        <v>161</v>
      </c>
      <c r="D253" s="114" t="s">
        <v>208</v>
      </c>
      <c r="E253" s="167" t="s">
        <v>646</v>
      </c>
      <c r="F253" s="244">
        <v>5360</v>
      </c>
      <c r="G253" s="241">
        <v>3003</v>
      </c>
      <c r="H253" s="113">
        <v>3</v>
      </c>
    </row>
    <row r="254" spans="1:8" ht="18.75">
      <c r="A254" s="158">
        <v>250</v>
      </c>
      <c r="B254" s="143" t="s">
        <v>360</v>
      </c>
      <c r="C254" s="144" t="s">
        <v>161</v>
      </c>
      <c r="D254" s="114" t="s">
        <v>207</v>
      </c>
      <c r="E254" s="165">
        <v>31234</v>
      </c>
      <c r="F254" s="139"/>
      <c r="G254" s="241">
        <f t="shared" ref="G254:G255" si="7">G253+1</f>
        <v>3004</v>
      </c>
      <c r="H254" s="113">
        <v>30</v>
      </c>
    </row>
    <row r="255" spans="1:8" ht="18.75">
      <c r="A255" s="158">
        <v>251</v>
      </c>
      <c r="B255" s="143" t="s">
        <v>361</v>
      </c>
      <c r="C255" s="144" t="s">
        <v>161</v>
      </c>
      <c r="D255" s="114" t="s">
        <v>208</v>
      </c>
      <c r="E255" s="167" t="s">
        <v>647</v>
      </c>
      <c r="F255" s="244"/>
      <c r="G255" s="241">
        <f t="shared" si="7"/>
        <v>3005</v>
      </c>
      <c r="H255" s="113">
        <v>12</v>
      </c>
    </row>
    <row r="256" spans="1:8" ht="18.75">
      <c r="A256" s="158">
        <v>252</v>
      </c>
      <c r="B256" s="143" t="s">
        <v>362</v>
      </c>
      <c r="C256" s="144" t="s">
        <v>161</v>
      </c>
      <c r="D256" s="114" t="s">
        <v>207</v>
      </c>
      <c r="E256" s="165">
        <v>38267</v>
      </c>
      <c r="F256" s="139"/>
      <c r="G256" s="241">
        <v>3004</v>
      </c>
      <c r="H256" s="113">
        <v>11</v>
      </c>
    </row>
    <row r="257" spans="1:8" ht="18.75">
      <c r="A257" s="158">
        <v>253</v>
      </c>
      <c r="B257" s="143" t="s">
        <v>363</v>
      </c>
      <c r="C257" s="144" t="s">
        <v>161</v>
      </c>
      <c r="D257" s="114" t="s">
        <v>208</v>
      </c>
      <c r="E257" s="165">
        <v>39426</v>
      </c>
      <c r="F257" s="139"/>
      <c r="G257" s="241">
        <f t="shared" ref="G257:G258" si="8">G256+1</f>
        <v>3005</v>
      </c>
      <c r="H257" s="113">
        <v>7</v>
      </c>
    </row>
    <row r="258" spans="1:8" ht="18.75">
      <c r="A258" s="158">
        <v>254</v>
      </c>
      <c r="B258" s="143" t="s">
        <v>364</v>
      </c>
      <c r="C258" s="144" t="s">
        <v>161</v>
      </c>
      <c r="D258" s="114" t="s">
        <v>208</v>
      </c>
      <c r="E258" s="165">
        <v>39147</v>
      </c>
      <c r="F258" s="139"/>
      <c r="G258" s="241">
        <f t="shared" si="8"/>
        <v>3006</v>
      </c>
      <c r="H258" s="113">
        <v>8</v>
      </c>
    </row>
    <row r="259" spans="1:8" ht="18.75">
      <c r="A259" s="158">
        <v>255</v>
      </c>
      <c r="B259" s="143" t="s">
        <v>365</v>
      </c>
      <c r="C259" s="144" t="s">
        <v>161</v>
      </c>
      <c r="D259" s="114" t="s">
        <v>208</v>
      </c>
      <c r="E259" s="167" t="s">
        <v>648</v>
      </c>
      <c r="F259" s="244"/>
      <c r="G259" s="241">
        <v>3005</v>
      </c>
      <c r="H259" s="113">
        <v>12</v>
      </c>
    </row>
    <row r="260" spans="1:8" ht="18.75">
      <c r="A260" s="158">
        <v>256</v>
      </c>
      <c r="B260" s="143" t="s">
        <v>366</v>
      </c>
      <c r="C260" s="144" t="s">
        <v>161</v>
      </c>
      <c r="D260" s="114" t="s">
        <v>207</v>
      </c>
      <c r="E260" s="167">
        <v>38966</v>
      </c>
      <c r="F260" s="244"/>
      <c r="G260" s="241">
        <f t="shared" ref="G260:G261" si="9">G259+1</f>
        <v>3006</v>
      </c>
      <c r="H260" s="113">
        <v>9</v>
      </c>
    </row>
    <row r="261" spans="1:8" ht="18.75">
      <c r="A261" s="158">
        <v>257</v>
      </c>
      <c r="B261" s="143" t="s">
        <v>367</v>
      </c>
      <c r="C261" s="144" t="s">
        <v>161</v>
      </c>
      <c r="D261" s="114" t="s">
        <v>207</v>
      </c>
      <c r="E261" s="167" t="s">
        <v>649</v>
      </c>
      <c r="F261" s="244"/>
      <c r="G261" s="241">
        <f t="shared" si="9"/>
        <v>3007</v>
      </c>
      <c r="H261" s="113">
        <v>12</v>
      </c>
    </row>
    <row r="262" spans="1:8" ht="18.75">
      <c r="A262" s="158">
        <v>258</v>
      </c>
      <c r="B262" s="143" t="s">
        <v>368</v>
      </c>
      <c r="C262" s="144" t="s">
        <v>161</v>
      </c>
      <c r="D262" s="114" t="s">
        <v>207</v>
      </c>
      <c r="E262" s="165">
        <v>36902</v>
      </c>
      <c r="F262" s="229">
        <v>4528</v>
      </c>
      <c r="G262" s="241">
        <v>3006</v>
      </c>
      <c r="H262" s="113">
        <v>13</v>
      </c>
    </row>
    <row r="263" spans="1:8" ht="18.75">
      <c r="A263" s="158">
        <v>259</v>
      </c>
      <c r="B263" s="143" t="s">
        <v>369</v>
      </c>
      <c r="C263" s="144" t="s">
        <v>161</v>
      </c>
      <c r="D263" s="114" t="s">
        <v>208</v>
      </c>
      <c r="E263" s="167" t="s">
        <v>651</v>
      </c>
      <c r="F263" s="244"/>
      <c r="G263" s="241">
        <f t="shared" ref="G263:G264" si="10">G262+1</f>
        <v>3007</v>
      </c>
      <c r="H263" s="113">
        <v>13</v>
      </c>
    </row>
    <row r="264" spans="1:8" ht="18.75">
      <c r="A264" s="158">
        <v>260</v>
      </c>
      <c r="B264" s="143" t="s">
        <v>370</v>
      </c>
      <c r="C264" s="144" t="s">
        <v>161</v>
      </c>
      <c r="D264" s="114" t="s">
        <v>207</v>
      </c>
      <c r="E264" s="165">
        <v>37379</v>
      </c>
      <c r="F264" s="139"/>
      <c r="G264" s="241">
        <f t="shared" si="10"/>
        <v>3008</v>
      </c>
      <c r="H264" s="113">
        <v>13</v>
      </c>
    </row>
    <row r="265" spans="1:8" ht="18.75">
      <c r="A265" s="158">
        <v>261</v>
      </c>
      <c r="B265" s="143" t="s">
        <v>371</v>
      </c>
      <c r="C265" s="144" t="s">
        <v>161</v>
      </c>
      <c r="D265" s="114" t="s">
        <v>208</v>
      </c>
      <c r="E265" s="165">
        <v>37934</v>
      </c>
      <c r="F265" s="245">
        <v>4867</v>
      </c>
      <c r="G265" s="241">
        <v>3007</v>
      </c>
      <c r="H265" s="113">
        <v>12</v>
      </c>
    </row>
    <row r="266" spans="1:8" ht="18.75">
      <c r="A266" s="158">
        <v>262</v>
      </c>
      <c r="B266" s="143" t="s">
        <v>372</v>
      </c>
      <c r="C266" s="144" t="s">
        <v>161</v>
      </c>
      <c r="D266" s="114" t="s">
        <v>207</v>
      </c>
      <c r="E266" s="165">
        <v>25820</v>
      </c>
      <c r="F266" s="139"/>
      <c r="G266" s="241">
        <f t="shared" ref="G266:G267" si="11">G265+1</f>
        <v>3008</v>
      </c>
      <c r="H266" s="113">
        <v>45</v>
      </c>
    </row>
    <row r="267" spans="1:8" ht="18.75">
      <c r="A267" s="158">
        <v>263</v>
      </c>
      <c r="B267" s="143" t="s">
        <v>373</v>
      </c>
      <c r="C267" s="144" t="s">
        <v>161</v>
      </c>
      <c r="D267" s="114" t="s">
        <v>208</v>
      </c>
      <c r="E267" s="167" t="s">
        <v>650</v>
      </c>
      <c r="F267" s="244"/>
      <c r="G267" s="241">
        <f t="shared" si="11"/>
        <v>3009</v>
      </c>
      <c r="H267" s="113">
        <v>26</v>
      </c>
    </row>
    <row r="268" spans="1:8" ht="18.75">
      <c r="A268" s="158">
        <v>264</v>
      </c>
      <c r="B268" s="143" t="s">
        <v>374</v>
      </c>
      <c r="C268" s="144" t="s">
        <v>161</v>
      </c>
      <c r="D268" s="114" t="s">
        <v>208</v>
      </c>
      <c r="E268" s="167" t="s">
        <v>652</v>
      </c>
      <c r="F268" s="244"/>
      <c r="G268" s="241">
        <v>3008</v>
      </c>
      <c r="H268" s="113">
        <v>11</v>
      </c>
    </row>
    <row r="269" spans="1:8" ht="18.75">
      <c r="A269" s="158">
        <v>265</v>
      </c>
      <c r="B269" s="143" t="s">
        <v>375</v>
      </c>
      <c r="C269" s="114" t="s">
        <v>511</v>
      </c>
      <c r="D269" s="114" t="s">
        <v>208</v>
      </c>
      <c r="E269" s="167" t="s">
        <v>653</v>
      </c>
      <c r="F269" s="244"/>
      <c r="G269" s="241">
        <f t="shared" ref="G269:G270" si="12">G268+1</f>
        <v>3009</v>
      </c>
      <c r="H269" s="113">
        <v>9</v>
      </c>
    </row>
    <row r="270" spans="1:8" ht="18.75">
      <c r="A270" s="158">
        <v>266</v>
      </c>
      <c r="B270" s="143" t="s">
        <v>376</v>
      </c>
      <c r="C270" s="114" t="s">
        <v>511</v>
      </c>
      <c r="D270" s="114" t="s">
        <v>208</v>
      </c>
      <c r="E270" s="165">
        <v>37682</v>
      </c>
      <c r="F270" s="139"/>
      <c r="G270" s="241">
        <f t="shared" si="12"/>
        <v>3010</v>
      </c>
      <c r="H270" s="113">
        <v>12</v>
      </c>
    </row>
    <row r="271" spans="1:8" ht="18.75">
      <c r="A271" s="158">
        <v>267</v>
      </c>
      <c r="B271" s="143" t="s">
        <v>377</v>
      </c>
      <c r="C271" s="114" t="s">
        <v>511</v>
      </c>
      <c r="D271" s="114" t="s">
        <v>207</v>
      </c>
      <c r="E271" s="165">
        <v>37538</v>
      </c>
      <c r="F271" s="139"/>
      <c r="G271" s="241">
        <v>3009</v>
      </c>
      <c r="H271" s="113">
        <v>13</v>
      </c>
    </row>
    <row r="272" spans="1:8" ht="18.75">
      <c r="A272" s="158">
        <v>268</v>
      </c>
      <c r="B272" s="143" t="s">
        <v>378</v>
      </c>
      <c r="C272" s="114" t="s">
        <v>511</v>
      </c>
      <c r="D272" s="114" t="s">
        <v>208</v>
      </c>
      <c r="E272" s="167" t="s">
        <v>654</v>
      </c>
      <c r="F272" s="244"/>
      <c r="G272" s="241">
        <f t="shared" ref="G272:G273" si="13">G271+1</f>
        <v>3010</v>
      </c>
      <c r="H272" s="113">
        <v>11</v>
      </c>
    </row>
    <row r="273" spans="1:8" ht="18.75">
      <c r="A273" s="158">
        <v>269</v>
      </c>
      <c r="B273" s="143" t="s">
        <v>379</v>
      </c>
      <c r="C273" s="114" t="s">
        <v>511</v>
      </c>
      <c r="D273" s="114" t="s">
        <v>207</v>
      </c>
      <c r="E273" s="167" t="s">
        <v>655</v>
      </c>
      <c r="F273" s="244"/>
      <c r="G273" s="241">
        <f t="shared" si="13"/>
        <v>3011</v>
      </c>
      <c r="H273" s="113">
        <v>13</v>
      </c>
    </row>
    <row r="274" spans="1:8" ht="18.75">
      <c r="A274" s="158">
        <v>270</v>
      </c>
      <c r="B274" s="143" t="s">
        <v>380</v>
      </c>
      <c r="C274" s="114" t="s">
        <v>511</v>
      </c>
      <c r="D274" s="114" t="s">
        <v>208</v>
      </c>
      <c r="E274" s="167" t="s">
        <v>656</v>
      </c>
      <c r="F274" s="244"/>
      <c r="G274" s="241">
        <v>3010</v>
      </c>
      <c r="H274" s="113">
        <v>10</v>
      </c>
    </row>
    <row r="275" spans="1:8" ht="18.75">
      <c r="A275" s="158">
        <v>271</v>
      </c>
      <c r="B275" s="143" t="s">
        <v>381</v>
      </c>
      <c r="C275" s="144" t="s">
        <v>161</v>
      </c>
      <c r="D275" s="114" t="s">
        <v>207</v>
      </c>
      <c r="E275" s="167" t="s">
        <v>657</v>
      </c>
      <c r="F275" s="244"/>
      <c r="G275" s="241">
        <f t="shared" ref="G275:G276" si="14">G274+1</f>
        <v>3011</v>
      </c>
      <c r="H275" s="113">
        <v>10</v>
      </c>
    </row>
    <row r="276" spans="1:8" ht="18.75">
      <c r="A276" s="158">
        <v>272</v>
      </c>
      <c r="B276" s="143" t="s">
        <v>382</v>
      </c>
      <c r="C276" s="144" t="s">
        <v>161</v>
      </c>
      <c r="D276" s="114" t="s">
        <v>207</v>
      </c>
      <c r="E276" s="165">
        <v>36983</v>
      </c>
      <c r="F276" s="139"/>
      <c r="G276" s="241">
        <f t="shared" si="14"/>
        <v>3012</v>
      </c>
      <c r="H276" s="113">
        <v>14</v>
      </c>
    </row>
    <row r="277" spans="1:8" ht="18.75">
      <c r="A277" s="158">
        <v>273</v>
      </c>
      <c r="B277" s="143" t="s">
        <v>383</v>
      </c>
      <c r="C277" s="144" t="s">
        <v>161</v>
      </c>
      <c r="D277" s="114" t="s">
        <v>208</v>
      </c>
      <c r="E277" s="167" t="s">
        <v>658</v>
      </c>
      <c r="F277" s="244"/>
      <c r="G277" s="241">
        <v>3011</v>
      </c>
      <c r="H277" s="113">
        <v>35</v>
      </c>
    </row>
    <row r="278" spans="1:8" ht="18.75">
      <c r="A278" s="158">
        <v>274</v>
      </c>
      <c r="B278" s="143" t="s">
        <v>384</v>
      </c>
      <c r="C278" s="144" t="s">
        <v>161</v>
      </c>
      <c r="D278" s="114" t="s">
        <v>207</v>
      </c>
      <c r="E278" s="165">
        <v>33577</v>
      </c>
      <c r="F278" s="139">
        <v>1074</v>
      </c>
      <c r="G278" s="241">
        <f t="shared" ref="G278:G279" si="15">G277+1</f>
        <v>3012</v>
      </c>
      <c r="H278" s="113">
        <v>24</v>
      </c>
    </row>
    <row r="279" spans="1:8" ht="18.75">
      <c r="A279" s="158">
        <v>275</v>
      </c>
      <c r="B279" s="143" t="s">
        <v>385</v>
      </c>
      <c r="C279" s="144" t="s">
        <v>161</v>
      </c>
      <c r="D279" s="114" t="s">
        <v>208</v>
      </c>
      <c r="E279" s="167" t="s">
        <v>659</v>
      </c>
      <c r="F279" s="244"/>
      <c r="G279" s="241">
        <f t="shared" si="15"/>
        <v>3013</v>
      </c>
      <c r="H279" s="113">
        <v>41</v>
      </c>
    </row>
    <row r="280" spans="1:8" ht="18.75">
      <c r="A280" s="158">
        <v>276</v>
      </c>
      <c r="B280" s="143" t="s">
        <v>386</v>
      </c>
      <c r="C280" s="144" t="s">
        <v>161</v>
      </c>
      <c r="D280" s="114" t="s">
        <v>208</v>
      </c>
      <c r="E280" s="167" t="s">
        <v>660</v>
      </c>
      <c r="F280" s="244"/>
      <c r="G280" s="241">
        <v>3012</v>
      </c>
      <c r="H280" s="113">
        <v>39</v>
      </c>
    </row>
    <row r="281" spans="1:8" ht="18.75">
      <c r="A281" s="158">
        <v>277</v>
      </c>
      <c r="B281" s="143" t="s">
        <v>387</v>
      </c>
      <c r="C281" s="144" t="s">
        <v>161</v>
      </c>
      <c r="D281" s="114" t="s">
        <v>208</v>
      </c>
      <c r="E281" s="165">
        <v>34491</v>
      </c>
      <c r="F281" s="139"/>
      <c r="G281" s="241">
        <f t="shared" ref="G281:G282" si="16">G280+1</f>
        <v>3013</v>
      </c>
      <c r="H281" s="113">
        <v>21</v>
      </c>
    </row>
    <row r="282" spans="1:8" ht="18.75">
      <c r="A282" s="158">
        <v>278</v>
      </c>
      <c r="B282" s="143" t="s">
        <v>388</v>
      </c>
      <c r="C282" s="144" t="s">
        <v>161</v>
      </c>
      <c r="D282" s="114" t="s">
        <v>208</v>
      </c>
      <c r="E282" s="165">
        <v>32974</v>
      </c>
      <c r="F282" s="139">
        <v>2068</v>
      </c>
      <c r="G282" s="241">
        <f t="shared" si="16"/>
        <v>3014</v>
      </c>
      <c r="H282" s="113">
        <v>24</v>
      </c>
    </row>
    <row r="283" spans="1:8" ht="18.75">
      <c r="A283" s="158">
        <v>279</v>
      </c>
      <c r="B283" s="143" t="s">
        <v>389</v>
      </c>
      <c r="C283" s="144" t="s">
        <v>161</v>
      </c>
      <c r="D283" s="114" t="s">
        <v>208</v>
      </c>
      <c r="E283" s="165">
        <v>31812</v>
      </c>
      <c r="F283" s="139"/>
      <c r="G283" s="241">
        <v>3013</v>
      </c>
      <c r="H283" s="113">
        <v>28</v>
      </c>
    </row>
    <row r="284" spans="1:8" ht="18.75">
      <c r="A284" s="158">
        <v>280</v>
      </c>
      <c r="B284" s="143" t="s">
        <v>390</v>
      </c>
      <c r="C284" s="144" t="s">
        <v>161</v>
      </c>
      <c r="D284" s="114" t="s">
        <v>208</v>
      </c>
      <c r="E284" s="167" t="s">
        <v>661</v>
      </c>
      <c r="F284" s="244"/>
      <c r="G284" s="241">
        <f t="shared" ref="G284:G285" si="17">G283+1</f>
        <v>3014</v>
      </c>
      <c r="H284" s="113">
        <v>29</v>
      </c>
    </row>
    <row r="285" spans="1:8" ht="18.75">
      <c r="A285" s="158">
        <v>281</v>
      </c>
      <c r="B285" s="143" t="s">
        <v>391</v>
      </c>
      <c r="C285" s="144" t="s">
        <v>161</v>
      </c>
      <c r="D285" s="114" t="s">
        <v>208</v>
      </c>
      <c r="E285" s="167" t="s">
        <v>662</v>
      </c>
      <c r="F285" s="244"/>
      <c r="G285" s="241">
        <f t="shared" si="17"/>
        <v>3015</v>
      </c>
      <c r="H285" s="113">
        <v>36</v>
      </c>
    </row>
    <row r="286" spans="1:8" ht="18.75">
      <c r="A286" s="158">
        <v>282</v>
      </c>
      <c r="B286" s="143" t="s">
        <v>392</v>
      </c>
      <c r="C286" s="144" t="s">
        <v>161</v>
      </c>
      <c r="D286" s="114" t="s">
        <v>208</v>
      </c>
      <c r="E286" s="165">
        <v>19330</v>
      </c>
      <c r="F286" s="139"/>
      <c r="G286" s="241">
        <v>3014</v>
      </c>
      <c r="H286" s="113">
        <v>63</v>
      </c>
    </row>
    <row r="287" spans="1:8" ht="18.75">
      <c r="A287" s="158">
        <v>283</v>
      </c>
      <c r="B287" s="143" t="s">
        <v>393</v>
      </c>
      <c r="C287" s="144" t="s">
        <v>161</v>
      </c>
      <c r="D287" s="114" t="s">
        <v>208</v>
      </c>
      <c r="E287" s="165">
        <v>38199</v>
      </c>
      <c r="F287" s="139"/>
      <c r="G287" s="241">
        <f t="shared" ref="G287:G288" si="18">G286+1</f>
        <v>3015</v>
      </c>
      <c r="H287" s="113">
        <v>11</v>
      </c>
    </row>
    <row r="288" spans="1:8" ht="18.75">
      <c r="A288" s="158">
        <v>284</v>
      </c>
      <c r="B288" s="143" t="s">
        <v>394</v>
      </c>
      <c r="C288" s="144" t="s">
        <v>161</v>
      </c>
      <c r="D288" s="126" t="str">
        <f>VLOOKUP(B288:B635,[1]Data!$A$5:$C$349,3,)</f>
        <v>F</v>
      </c>
      <c r="E288" s="165">
        <v>38900</v>
      </c>
      <c r="F288" s="139"/>
      <c r="G288" s="241">
        <f t="shared" si="18"/>
        <v>3016</v>
      </c>
      <c r="H288" s="113">
        <v>9</v>
      </c>
    </row>
    <row r="289" spans="1:8" ht="18.75">
      <c r="A289" s="158">
        <v>285</v>
      </c>
      <c r="B289" s="143" t="s">
        <v>395</v>
      </c>
      <c r="C289" s="144" t="s">
        <v>161</v>
      </c>
      <c r="D289" s="114" t="s">
        <v>208</v>
      </c>
      <c r="E289" s="167" t="s">
        <v>663</v>
      </c>
      <c r="F289" s="245">
        <v>5386</v>
      </c>
      <c r="G289" s="241">
        <v>3015</v>
      </c>
      <c r="H289" s="113">
        <v>11</v>
      </c>
    </row>
    <row r="290" spans="1:8" ht="18.75">
      <c r="A290" s="158">
        <v>286</v>
      </c>
      <c r="B290" s="143" t="s">
        <v>396</v>
      </c>
      <c r="C290" s="144" t="s">
        <v>161</v>
      </c>
      <c r="D290" s="114" t="s">
        <v>208</v>
      </c>
      <c r="E290" s="167" t="s">
        <v>664</v>
      </c>
      <c r="F290" s="244"/>
      <c r="G290" s="241">
        <f t="shared" ref="G290:G291" si="19">G289+1</f>
        <v>3016</v>
      </c>
      <c r="H290" s="113">
        <v>26</v>
      </c>
    </row>
    <row r="291" spans="1:8" ht="18.75">
      <c r="A291" s="158">
        <v>287</v>
      </c>
      <c r="B291" s="143" t="s">
        <v>397</v>
      </c>
      <c r="C291" s="144" t="s">
        <v>161</v>
      </c>
      <c r="D291" s="114" t="s">
        <v>208</v>
      </c>
      <c r="E291" s="167" t="s">
        <v>665</v>
      </c>
      <c r="F291" s="244"/>
      <c r="G291" s="241">
        <f t="shared" si="19"/>
        <v>3017</v>
      </c>
      <c r="H291" s="113">
        <v>8</v>
      </c>
    </row>
    <row r="292" spans="1:8" ht="18.75">
      <c r="A292" s="158">
        <v>288</v>
      </c>
      <c r="B292" s="143" t="s">
        <v>398</v>
      </c>
      <c r="C292" s="144" t="s">
        <v>161</v>
      </c>
      <c r="D292" s="114" t="s">
        <v>208</v>
      </c>
      <c r="E292" s="167" t="s">
        <v>666</v>
      </c>
      <c r="F292" s="245">
        <v>6146</v>
      </c>
      <c r="G292" s="241">
        <v>3016</v>
      </c>
      <c r="H292" s="113">
        <v>11</v>
      </c>
    </row>
    <row r="293" spans="1:8" ht="18.75">
      <c r="A293" s="158">
        <v>289</v>
      </c>
      <c r="B293" s="143" t="s">
        <v>399</v>
      </c>
      <c r="C293" s="144" t="s">
        <v>161</v>
      </c>
      <c r="D293" s="126" t="str">
        <f>VLOOKUP(B293:B640,[1]Data!$A$5:$C$349,3,)</f>
        <v>F</v>
      </c>
      <c r="E293" s="165">
        <v>38330</v>
      </c>
      <c r="F293" s="139"/>
      <c r="G293" s="241">
        <f t="shared" ref="G293:G294" si="20">G292+1</f>
        <v>3017</v>
      </c>
      <c r="H293" s="113">
        <v>11</v>
      </c>
    </row>
    <row r="294" spans="1:8" ht="18.75">
      <c r="A294" s="158">
        <v>290</v>
      </c>
      <c r="B294" s="143" t="s">
        <v>400</v>
      </c>
      <c r="C294" s="144" t="s">
        <v>161</v>
      </c>
      <c r="D294" s="114" t="s">
        <v>208</v>
      </c>
      <c r="E294" s="165">
        <v>37835</v>
      </c>
      <c r="F294" s="229">
        <v>4862</v>
      </c>
      <c r="G294" s="241">
        <f t="shared" si="20"/>
        <v>3018</v>
      </c>
      <c r="H294" s="113">
        <v>12</v>
      </c>
    </row>
    <row r="295" spans="1:8" ht="18.75">
      <c r="A295" s="158">
        <v>291</v>
      </c>
      <c r="B295" s="143" t="s">
        <v>401</v>
      </c>
      <c r="C295" s="144" t="s">
        <v>161</v>
      </c>
      <c r="D295" s="114" t="s">
        <v>207</v>
      </c>
      <c r="E295" s="167" t="s">
        <v>667</v>
      </c>
      <c r="F295" s="244"/>
      <c r="G295" s="241">
        <v>3017</v>
      </c>
      <c r="H295" s="113">
        <v>7</v>
      </c>
    </row>
    <row r="296" spans="1:8" ht="18.75">
      <c r="A296" s="158">
        <v>292</v>
      </c>
      <c r="B296" s="143" t="s">
        <v>402</v>
      </c>
      <c r="C296" s="144" t="s">
        <v>161</v>
      </c>
      <c r="D296" s="114" t="s">
        <v>208</v>
      </c>
      <c r="E296" s="167" t="s">
        <v>668</v>
      </c>
      <c r="F296" s="244"/>
      <c r="G296" s="241">
        <f t="shared" ref="G296:G297" si="21">G295+1</f>
        <v>3018</v>
      </c>
      <c r="H296" s="113">
        <v>20</v>
      </c>
    </row>
    <row r="297" spans="1:8" ht="18.75">
      <c r="A297" s="158">
        <v>293</v>
      </c>
      <c r="B297" s="143" t="s">
        <v>403</v>
      </c>
      <c r="C297" s="144" t="s">
        <v>161</v>
      </c>
      <c r="D297" s="114" t="s">
        <v>208</v>
      </c>
      <c r="E297" s="167" t="s">
        <v>669</v>
      </c>
      <c r="F297" s="244"/>
      <c r="G297" s="241">
        <f t="shared" si="21"/>
        <v>3019</v>
      </c>
      <c r="H297" s="113">
        <v>29</v>
      </c>
    </row>
    <row r="298" spans="1:8" ht="18.75">
      <c r="A298" s="158">
        <v>294</v>
      </c>
      <c r="B298" s="143" t="s">
        <v>404</v>
      </c>
      <c r="C298" s="144" t="s">
        <v>161</v>
      </c>
      <c r="D298" s="114" t="s">
        <v>208</v>
      </c>
      <c r="E298" s="167" t="s">
        <v>670</v>
      </c>
      <c r="F298" s="244"/>
      <c r="G298" s="241">
        <v>3018</v>
      </c>
      <c r="H298" s="113">
        <v>11</v>
      </c>
    </row>
    <row r="299" spans="1:8" ht="18.75">
      <c r="A299" s="158">
        <v>295</v>
      </c>
      <c r="B299" s="143" t="s">
        <v>405</v>
      </c>
      <c r="C299" s="144" t="s">
        <v>161</v>
      </c>
      <c r="D299" s="114" t="s">
        <v>208</v>
      </c>
      <c r="E299" s="167" t="s">
        <v>671</v>
      </c>
      <c r="F299" s="244"/>
      <c r="G299" s="241">
        <f t="shared" ref="G299:G300" si="22">G298+1</f>
        <v>3019</v>
      </c>
      <c r="H299" s="113">
        <v>24</v>
      </c>
    </row>
    <row r="300" spans="1:8" ht="18.75">
      <c r="A300" s="158">
        <v>296</v>
      </c>
      <c r="B300" s="143" t="s">
        <v>406</v>
      </c>
      <c r="C300" s="144" t="s">
        <v>161</v>
      </c>
      <c r="D300" s="114" t="s">
        <v>207</v>
      </c>
      <c r="E300" s="167">
        <v>37901</v>
      </c>
      <c r="F300" s="244"/>
      <c r="G300" s="241">
        <f t="shared" si="22"/>
        <v>3020</v>
      </c>
      <c r="H300" s="113">
        <v>12</v>
      </c>
    </row>
    <row r="301" spans="1:8" ht="18.75">
      <c r="A301" s="158">
        <v>297</v>
      </c>
      <c r="B301" s="143" t="s">
        <v>407</v>
      </c>
      <c r="C301" s="144" t="s">
        <v>161</v>
      </c>
      <c r="D301" s="114" t="s">
        <v>208</v>
      </c>
      <c r="E301" s="167" t="s">
        <v>672</v>
      </c>
      <c r="F301" s="244"/>
      <c r="G301" s="241">
        <v>3019</v>
      </c>
      <c r="H301" s="113">
        <v>13</v>
      </c>
    </row>
    <row r="302" spans="1:8" ht="18.75">
      <c r="A302" s="158">
        <v>298</v>
      </c>
      <c r="B302" s="143" t="s">
        <v>408</v>
      </c>
      <c r="C302" s="144" t="s">
        <v>161</v>
      </c>
      <c r="D302" s="114" t="s">
        <v>207</v>
      </c>
      <c r="E302" s="165">
        <v>38144</v>
      </c>
      <c r="F302" s="139"/>
      <c r="G302" s="241">
        <f t="shared" ref="G302:G303" si="23">G301+1</f>
        <v>3020</v>
      </c>
      <c r="H302" s="113">
        <v>11</v>
      </c>
    </row>
    <row r="303" spans="1:8" ht="18.75">
      <c r="A303" s="158">
        <v>299</v>
      </c>
      <c r="B303" s="143" t="s">
        <v>409</v>
      </c>
      <c r="C303" s="144" t="s">
        <v>161</v>
      </c>
      <c r="D303" s="114" t="s">
        <v>208</v>
      </c>
      <c r="E303" s="165">
        <v>38416</v>
      </c>
      <c r="F303" s="139"/>
      <c r="G303" s="241">
        <f t="shared" si="23"/>
        <v>3021</v>
      </c>
      <c r="H303" s="113">
        <v>10</v>
      </c>
    </row>
    <row r="304" spans="1:8" ht="18.75">
      <c r="A304" s="158">
        <v>300</v>
      </c>
      <c r="B304" s="143" t="s">
        <v>410</v>
      </c>
      <c r="C304" s="144" t="s">
        <v>161</v>
      </c>
      <c r="D304" s="114" t="s">
        <v>207</v>
      </c>
      <c r="E304" s="165">
        <v>38144</v>
      </c>
      <c r="F304" s="139"/>
      <c r="G304" s="241">
        <v>3020</v>
      </c>
      <c r="H304" s="113">
        <v>11</v>
      </c>
    </row>
    <row r="305" spans="1:8" ht="18.75">
      <c r="A305" s="158">
        <v>301</v>
      </c>
      <c r="B305" s="143" t="s">
        <v>411</v>
      </c>
      <c r="C305" s="144" t="s">
        <v>161</v>
      </c>
      <c r="D305" s="114" t="s">
        <v>207</v>
      </c>
      <c r="E305" s="165">
        <v>20823</v>
      </c>
      <c r="F305" s="139"/>
      <c r="G305" s="241">
        <f t="shared" ref="G305:G306" si="24">G304+1</f>
        <v>3021</v>
      </c>
      <c r="H305" s="113">
        <v>58</v>
      </c>
    </row>
    <row r="306" spans="1:8" ht="18.75">
      <c r="A306" s="158">
        <v>302</v>
      </c>
      <c r="B306" s="143" t="s">
        <v>412</v>
      </c>
      <c r="C306" s="144" t="s">
        <v>161</v>
      </c>
      <c r="D306" s="114" t="s">
        <v>208</v>
      </c>
      <c r="E306" s="165">
        <v>28949</v>
      </c>
      <c r="F306" s="139"/>
      <c r="G306" s="241">
        <f t="shared" si="24"/>
        <v>3022</v>
      </c>
      <c r="H306" s="113">
        <v>36</v>
      </c>
    </row>
    <row r="307" spans="1:8" ht="18.75">
      <c r="A307" s="158">
        <v>303</v>
      </c>
      <c r="B307" s="143" t="s">
        <v>413</v>
      </c>
      <c r="C307" s="144" t="s">
        <v>161</v>
      </c>
      <c r="D307" s="114" t="s">
        <v>208</v>
      </c>
      <c r="E307" s="165">
        <v>34611</v>
      </c>
      <c r="F307" s="139"/>
      <c r="G307" s="241">
        <v>3021</v>
      </c>
      <c r="H307" s="113">
        <v>21</v>
      </c>
    </row>
    <row r="308" spans="1:8" ht="18.75">
      <c r="A308" s="158">
        <v>304</v>
      </c>
      <c r="B308" s="143" t="s">
        <v>414</v>
      </c>
      <c r="C308" s="144" t="s">
        <v>161</v>
      </c>
      <c r="D308" s="114" t="s">
        <v>208</v>
      </c>
      <c r="E308" s="165">
        <v>37267</v>
      </c>
      <c r="F308" s="139"/>
      <c r="G308" s="241">
        <f t="shared" ref="G308:G309" si="25">G307+1</f>
        <v>3022</v>
      </c>
      <c r="H308" s="113">
        <v>12</v>
      </c>
    </row>
    <row r="309" spans="1:8" ht="18.75">
      <c r="A309" s="158">
        <v>305</v>
      </c>
      <c r="B309" s="143" t="s">
        <v>415</v>
      </c>
      <c r="C309" s="144" t="s">
        <v>161</v>
      </c>
      <c r="D309" s="114" t="s">
        <v>207</v>
      </c>
      <c r="E309" s="167" t="s">
        <v>673</v>
      </c>
      <c r="F309" s="244"/>
      <c r="G309" s="241">
        <f t="shared" si="25"/>
        <v>3023</v>
      </c>
      <c r="H309" s="113">
        <v>18</v>
      </c>
    </row>
    <row r="310" spans="1:8" ht="18.75">
      <c r="A310" s="158">
        <v>306</v>
      </c>
      <c r="B310" s="143" t="s">
        <v>416</v>
      </c>
      <c r="C310" s="144" t="s">
        <v>161</v>
      </c>
      <c r="D310" s="126" t="s">
        <v>208</v>
      </c>
      <c r="E310" s="167" t="s">
        <v>674</v>
      </c>
      <c r="F310" s="244"/>
      <c r="G310" s="241">
        <v>3022</v>
      </c>
      <c r="H310" s="113">
        <v>14</v>
      </c>
    </row>
    <row r="311" spans="1:8" ht="18.75">
      <c r="A311" s="158">
        <v>307</v>
      </c>
      <c r="B311" s="143" t="s">
        <v>417</v>
      </c>
      <c r="C311" s="144" t="s">
        <v>161</v>
      </c>
      <c r="D311" s="126" t="s">
        <v>207</v>
      </c>
      <c r="E311" s="167" t="s">
        <v>577</v>
      </c>
      <c r="F311" s="244"/>
      <c r="G311" s="241">
        <f t="shared" ref="G311:G312" si="26">G310+1</f>
        <v>3023</v>
      </c>
      <c r="H311" s="113">
        <v>15</v>
      </c>
    </row>
    <row r="312" spans="1:8" ht="18.75">
      <c r="A312" s="158">
        <v>308</v>
      </c>
      <c r="B312" s="143" t="s">
        <v>418</v>
      </c>
      <c r="C312" s="144" t="s">
        <v>161</v>
      </c>
      <c r="D312" s="126" t="s">
        <v>208</v>
      </c>
      <c r="E312" s="167" t="s">
        <v>675</v>
      </c>
      <c r="F312" s="244"/>
      <c r="G312" s="241">
        <f t="shared" si="26"/>
        <v>3024</v>
      </c>
      <c r="H312" s="113">
        <v>8</v>
      </c>
    </row>
    <row r="313" spans="1:8" ht="18.75">
      <c r="A313" s="158">
        <v>309</v>
      </c>
      <c r="B313" s="143" t="s">
        <v>419</v>
      </c>
      <c r="C313" s="144" t="s">
        <v>161</v>
      </c>
      <c r="D313" s="126" t="s">
        <v>207</v>
      </c>
      <c r="E313" s="167" t="s">
        <v>676</v>
      </c>
      <c r="F313" s="244"/>
      <c r="G313" s="241">
        <v>3023</v>
      </c>
      <c r="H313" s="113">
        <v>15</v>
      </c>
    </row>
    <row r="314" spans="1:8" ht="18.75">
      <c r="A314" s="158">
        <v>310</v>
      </c>
      <c r="B314" s="143" t="s">
        <v>420</v>
      </c>
      <c r="C314" s="144" t="s">
        <v>161</v>
      </c>
      <c r="D314" s="126" t="s">
        <v>208</v>
      </c>
      <c r="E314" s="167" t="s">
        <v>677</v>
      </c>
      <c r="F314" s="244"/>
      <c r="G314" s="241">
        <f t="shared" ref="G314:G315" si="27">G313+1</f>
        <v>3024</v>
      </c>
      <c r="H314" s="113">
        <v>15</v>
      </c>
    </row>
    <row r="315" spans="1:8" ht="18.75">
      <c r="A315" s="158">
        <v>311</v>
      </c>
      <c r="B315" s="143" t="s">
        <v>421</v>
      </c>
      <c r="C315" s="144" t="s">
        <v>161</v>
      </c>
      <c r="D315" s="126" t="s">
        <v>208</v>
      </c>
      <c r="E315" s="167" t="s">
        <v>678</v>
      </c>
      <c r="F315" s="244"/>
      <c r="G315" s="241">
        <f t="shared" si="27"/>
        <v>3025</v>
      </c>
      <c r="H315" s="113">
        <v>11</v>
      </c>
    </row>
    <row r="316" spans="1:8" ht="18.75">
      <c r="A316" s="158">
        <v>312</v>
      </c>
      <c r="B316" s="143" t="s">
        <v>422</v>
      </c>
      <c r="C316" s="144" t="s">
        <v>161</v>
      </c>
      <c r="D316" s="126" t="s">
        <v>207</v>
      </c>
      <c r="E316" s="167" t="s">
        <v>577</v>
      </c>
      <c r="F316" s="244"/>
      <c r="G316" s="241">
        <f>G315+1</f>
        <v>3026</v>
      </c>
      <c r="H316" s="113">
        <v>15</v>
      </c>
    </row>
    <row r="317" spans="1:8" ht="18.75">
      <c r="A317" s="158">
        <v>313</v>
      </c>
      <c r="B317" s="143" t="s">
        <v>423</v>
      </c>
      <c r="C317" s="144" t="s">
        <v>161</v>
      </c>
      <c r="D317" s="126" t="s">
        <v>207</v>
      </c>
      <c r="E317" s="167" t="s">
        <v>676</v>
      </c>
      <c r="F317" s="244"/>
      <c r="G317" s="241">
        <f>G316+1</f>
        <v>3027</v>
      </c>
      <c r="H317" s="113">
        <v>15</v>
      </c>
    </row>
    <row r="318" spans="1:8" ht="18.75">
      <c r="A318" s="158">
        <v>314</v>
      </c>
      <c r="B318" s="143" t="s">
        <v>424</v>
      </c>
      <c r="C318" s="144" t="s">
        <v>161</v>
      </c>
      <c r="D318" s="126" t="s">
        <v>208</v>
      </c>
      <c r="E318" s="167" t="s">
        <v>639</v>
      </c>
      <c r="F318" s="244"/>
      <c r="G318" s="241">
        <f>G317+1</f>
        <v>3028</v>
      </c>
      <c r="H318" s="113">
        <v>14</v>
      </c>
    </row>
    <row r="319" spans="1:8" ht="18.75">
      <c r="A319" s="158">
        <v>315</v>
      </c>
      <c r="B319" s="143" t="s">
        <v>425</v>
      </c>
      <c r="C319" s="144" t="s">
        <v>161</v>
      </c>
      <c r="D319" s="126" t="s">
        <v>207</v>
      </c>
      <c r="E319" s="167" t="s">
        <v>679</v>
      </c>
      <c r="F319" s="244"/>
      <c r="G319" s="241">
        <v>4001</v>
      </c>
      <c r="H319" s="113">
        <v>14</v>
      </c>
    </row>
    <row r="320" spans="1:8" ht="18.75">
      <c r="A320" s="158">
        <v>316</v>
      </c>
      <c r="B320" s="143" t="s">
        <v>426</v>
      </c>
      <c r="C320" s="144" t="s">
        <v>161</v>
      </c>
      <c r="D320" s="126" t="s">
        <v>208</v>
      </c>
      <c r="E320" s="165">
        <v>38078</v>
      </c>
      <c r="F320" s="139"/>
      <c r="G320" s="241">
        <f>G319+1</f>
        <v>4002</v>
      </c>
      <c r="H320" s="113">
        <v>11</v>
      </c>
    </row>
    <row r="321" spans="1:8" ht="18.75">
      <c r="A321" s="158">
        <v>317</v>
      </c>
      <c r="B321" s="143" t="s">
        <v>427</v>
      </c>
      <c r="C321" s="144" t="s">
        <v>161</v>
      </c>
      <c r="D321" s="126" t="s">
        <v>207</v>
      </c>
      <c r="E321" s="165">
        <v>37783</v>
      </c>
      <c r="F321" s="139"/>
      <c r="G321" s="241">
        <f t="shared" ref="G321:G351" si="28">G320+1</f>
        <v>4003</v>
      </c>
      <c r="H321" s="113">
        <v>11</v>
      </c>
    </row>
    <row r="322" spans="1:8" ht="18.75">
      <c r="A322" s="158">
        <v>318</v>
      </c>
      <c r="B322" s="143" t="s">
        <v>428</v>
      </c>
      <c r="C322" s="144" t="s">
        <v>161</v>
      </c>
      <c r="D322" s="126" t="s">
        <v>208</v>
      </c>
      <c r="E322" s="165">
        <v>37418</v>
      </c>
      <c r="F322" s="139"/>
      <c r="G322" s="241">
        <f t="shared" si="28"/>
        <v>4004</v>
      </c>
      <c r="H322" s="113">
        <v>12</v>
      </c>
    </row>
    <row r="323" spans="1:8" ht="18.75">
      <c r="A323" s="158">
        <v>319</v>
      </c>
      <c r="B323" s="143" t="s">
        <v>429</v>
      </c>
      <c r="C323" s="144" t="s">
        <v>161</v>
      </c>
      <c r="D323" s="126" t="s">
        <v>208</v>
      </c>
      <c r="E323" s="167" t="s">
        <v>680</v>
      </c>
      <c r="F323" s="244"/>
      <c r="G323" s="241">
        <f t="shared" si="28"/>
        <v>4005</v>
      </c>
      <c r="H323" s="113">
        <v>12</v>
      </c>
    </row>
    <row r="324" spans="1:8" ht="18.75">
      <c r="A324" s="158">
        <v>320</v>
      </c>
      <c r="B324" s="143" t="s">
        <v>430</v>
      </c>
      <c r="C324" s="144" t="s">
        <v>161</v>
      </c>
      <c r="D324" s="126" t="s">
        <v>208</v>
      </c>
      <c r="E324" s="167" t="s">
        <v>681</v>
      </c>
      <c r="F324" s="244"/>
      <c r="G324" s="241">
        <f t="shared" si="28"/>
        <v>4006</v>
      </c>
      <c r="H324" s="113">
        <v>12</v>
      </c>
    </row>
    <row r="325" spans="1:8" ht="18.75">
      <c r="A325" s="158">
        <v>321</v>
      </c>
      <c r="B325" s="143" t="s">
        <v>431</v>
      </c>
      <c r="C325" s="144" t="s">
        <v>161</v>
      </c>
      <c r="D325" s="126" t="s">
        <v>208</v>
      </c>
      <c r="E325" s="167">
        <v>37682</v>
      </c>
      <c r="F325" s="244"/>
      <c r="G325" s="241">
        <f t="shared" si="28"/>
        <v>4007</v>
      </c>
      <c r="H325" s="113">
        <v>12</v>
      </c>
    </row>
    <row r="326" spans="1:8" ht="18.75">
      <c r="A326" s="158">
        <v>322</v>
      </c>
      <c r="B326" s="143" t="s">
        <v>432</v>
      </c>
      <c r="C326" s="144" t="s">
        <v>161</v>
      </c>
      <c r="D326" s="126" t="s">
        <v>208</v>
      </c>
      <c r="E326" s="165">
        <v>37963</v>
      </c>
      <c r="F326" s="139"/>
      <c r="G326" s="241">
        <f t="shared" si="28"/>
        <v>4008</v>
      </c>
      <c r="H326" s="113">
        <v>12</v>
      </c>
    </row>
    <row r="327" spans="1:8" ht="18.75">
      <c r="A327" s="158">
        <v>323</v>
      </c>
      <c r="B327" s="143" t="s">
        <v>433</v>
      </c>
      <c r="C327" s="144" t="s">
        <v>161</v>
      </c>
      <c r="D327" s="126" t="s">
        <v>208</v>
      </c>
      <c r="E327" s="165">
        <v>37352</v>
      </c>
      <c r="F327" s="139"/>
      <c r="G327" s="241">
        <f t="shared" si="28"/>
        <v>4009</v>
      </c>
      <c r="H327" s="113">
        <v>13</v>
      </c>
    </row>
    <row r="328" spans="1:8" ht="18.75">
      <c r="A328" s="158">
        <v>324</v>
      </c>
      <c r="B328" s="143" t="s">
        <v>434</v>
      </c>
      <c r="C328" s="144" t="s">
        <v>161</v>
      </c>
      <c r="D328" s="126" t="s">
        <v>208</v>
      </c>
      <c r="E328" s="167" t="s">
        <v>682</v>
      </c>
      <c r="F328" s="244"/>
      <c r="G328" s="241">
        <f t="shared" si="28"/>
        <v>4010</v>
      </c>
      <c r="H328" s="113">
        <v>13</v>
      </c>
    </row>
    <row r="329" spans="1:8" ht="18.75">
      <c r="A329" s="158">
        <v>325</v>
      </c>
      <c r="B329" s="143" t="s">
        <v>435</v>
      </c>
      <c r="C329" s="144" t="s">
        <v>161</v>
      </c>
      <c r="D329" s="126" t="s">
        <v>208</v>
      </c>
      <c r="E329" s="165">
        <v>37325</v>
      </c>
      <c r="F329" s="139"/>
      <c r="G329" s="241">
        <f t="shared" si="28"/>
        <v>4011</v>
      </c>
      <c r="H329" s="113">
        <v>12</v>
      </c>
    </row>
    <row r="330" spans="1:8" ht="18.75">
      <c r="A330" s="158">
        <v>326</v>
      </c>
      <c r="B330" s="143" t="s">
        <v>436</v>
      </c>
      <c r="C330" s="144" t="s">
        <v>161</v>
      </c>
      <c r="D330" s="126" t="s">
        <v>208</v>
      </c>
      <c r="E330" s="165">
        <v>37383</v>
      </c>
      <c r="F330" s="139"/>
      <c r="G330" s="241">
        <f t="shared" si="28"/>
        <v>4012</v>
      </c>
      <c r="H330" s="113">
        <v>13</v>
      </c>
    </row>
    <row r="331" spans="1:8" ht="18.75">
      <c r="A331" s="158">
        <v>327</v>
      </c>
      <c r="B331" s="143" t="s">
        <v>437</v>
      </c>
      <c r="C331" s="144" t="s">
        <v>161</v>
      </c>
      <c r="D331" s="126" t="s">
        <v>208</v>
      </c>
      <c r="E331" s="165">
        <v>37415</v>
      </c>
      <c r="F331" s="139"/>
      <c r="G331" s="241">
        <f t="shared" si="28"/>
        <v>4013</v>
      </c>
      <c r="H331" s="113">
        <v>13</v>
      </c>
    </row>
    <row r="332" spans="1:8" ht="18.75">
      <c r="A332" s="158">
        <v>328</v>
      </c>
      <c r="B332" s="143" t="s">
        <v>438</v>
      </c>
      <c r="C332" s="144" t="s">
        <v>161</v>
      </c>
      <c r="D332" s="126" t="s">
        <v>208</v>
      </c>
      <c r="E332" s="167" t="s">
        <v>683</v>
      </c>
      <c r="F332" s="244"/>
      <c r="G332" s="241">
        <f t="shared" si="28"/>
        <v>4014</v>
      </c>
      <c r="H332" s="113">
        <v>13</v>
      </c>
    </row>
    <row r="333" spans="1:8" ht="18.75">
      <c r="A333" s="158">
        <v>329</v>
      </c>
      <c r="B333" s="143" t="s">
        <v>439</v>
      </c>
      <c r="C333" s="144" t="s">
        <v>161</v>
      </c>
      <c r="D333" s="126" t="s">
        <v>208</v>
      </c>
      <c r="E333" s="165">
        <v>37352</v>
      </c>
      <c r="F333" s="139"/>
      <c r="G333" s="241">
        <f t="shared" si="28"/>
        <v>4015</v>
      </c>
      <c r="H333" s="113">
        <v>13</v>
      </c>
    </row>
    <row r="334" spans="1:8" ht="18.75">
      <c r="A334" s="158">
        <v>330</v>
      </c>
      <c r="B334" s="143" t="s">
        <v>440</v>
      </c>
      <c r="C334" s="144" t="s">
        <v>161</v>
      </c>
      <c r="D334" s="126" t="s">
        <v>208</v>
      </c>
      <c r="E334" s="165">
        <v>37540</v>
      </c>
      <c r="F334" s="139"/>
      <c r="G334" s="241">
        <f t="shared" si="28"/>
        <v>4016</v>
      </c>
      <c r="H334" s="113">
        <v>12</v>
      </c>
    </row>
    <row r="335" spans="1:8" ht="18.75">
      <c r="A335" s="158">
        <v>331</v>
      </c>
      <c r="B335" s="143" t="s">
        <v>441</v>
      </c>
      <c r="C335" s="144" t="s">
        <v>161</v>
      </c>
      <c r="D335" s="126" t="s">
        <v>208</v>
      </c>
      <c r="E335" s="167" t="s">
        <v>684</v>
      </c>
      <c r="F335" s="244"/>
      <c r="G335" s="241">
        <f t="shared" si="28"/>
        <v>4017</v>
      </c>
      <c r="H335" s="113">
        <v>13</v>
      </c>
    </row>
    <row r="336" spans="1:8" ht="18.75">
      <c r="A336" s="158">
        <v>332</v>
      </c>
      <c r="B336" s="143" t="s">
        <v>442</v>
      </c>
      <c r="C336" s="144" t="s">
        <v>161</v>
      </c>
      <c r="D336" s="126" t="s">
        <v>208</v>
      </c>
      <c r="E336" s="167" t="s">
        <v>685</v>
      </c>
      <c r="F336" s="244"/>
      <c r="G336" s="241">
        <f t="shared" si="28"/>
        <v>4018</v>
      </c>
      <c r="H336" s="113">
        <v>13</v>
      </c>
    </row>
    <row r="337" spans="1:8" ht="18.75">
      <c r="A337" s="158">
        <v>333</v>
      </c>
      <c r="B337" s="143" t="s">
        <v>443</v>
      </c>
      <c r="C337" s="144" t="s">
        <v>161</v>
      </c>
      <c r="D337" s="126" t="s">
        <v>208</v>
      </c>
      <c r="E337" s="167" t="s">
        <v>686</v>
      </c>
      <c r="F337" s="244"/>
      <c r="G337" s="241">
        <f t="shared" si="28"/>
        <v>4019</v>
      </c>
      <c r="H337" s="113">
        <v>13</v>
      </c>
    </row>
    <row r="338" spans="1:8" ht="18.75">
      <c r="A338" s="158">
        <v>334</v>
      </c>
      <c r="B338" s="143" t="s">
        <v>444</v>
      </c>
      <c r="C338" s="144" t="s">
        <v>161</v>
      </c>
      <c r="D338" s="114" t="s">
        <v>208</v>
      </c>
      <c r="E338" s="167" t="s">
        <v>687</v>
      </c>
      <c r="F338" s="244"/>
      <c r="G338" s="241">
        <f t="shared" si="28"/>
        <v>4020</v>
      </c>
      <c r="H338" s="113">
        <v>13</v>
      </c>
    </row>
    <row r="339" spans="1:8" ht="18.75">
      <c r="A339" s="158">
        <v>335</v>
      </c>
      <c r="B339" s="143" t="s">
        <v>445</v>
      </c>
      <c r="C339" s="144" t="s">
        <v>161</v>
      </c>
      <c r="D339" s="126" t="s">
        <v>208</v>
      </c>
      <c r="E339" s="167" t="s">
        <v>688</v>
      </c>
      <c r="F339" s="244"/>
      <c r="G339" s="241">
        <f t="shared" si="28"/>
        <v>4021</v>
      </c>
      <c r="H339" s="113">
        <v>13</v>
      </c>
    </row>
    <row r="340" spans="1:8" ht="18.75">
      <c r="A340" s="158">
        <v>336</v>
      </c>
      <c r="B340" s="143" t="s">
        <v>446</v>
      </c>
      <c r="C340" s="144" t="s">
        <v>161</v>
      </c>
      <c r="D340" s="126" t="s">
        <v>208</v>
      </c>
      <c r="E340" s="165">
        <v>37417</v>
      </c>
      <c r="F340" s="139"/>
      <c r="G340" s="241">
        <f t="shared" si="28"/>
        <v>4022</v>
      </c>
      <c r="H340" s="113">
        <v>12</v>
      </c>
    </row>
    <row r="341" spans="1:8" ht="18.75">
      <c r="A341" s="158">
        <v>337</v>
      </c>
      <c r="B341" s="143" t="s">
        <v>447</v>
      </c>
      <c r="C341" s="144" t="s">
        <v>161</v>
      </c>
      <c r="D341" s="126" t="s">
        <v>208</v>
      </c>
      <c r="E341" s="165">
        <v>37288</v>
      </c>
      <c r="F341" s="139"/>
      <c r="G341" s="241">
        <f t="shared" si="28"/>
        <v>4023</v>
      </c>
      <c r="H341" s="113">
        <v>13</v>
      </c>
    </row>
    <row r="342" spans="1:8" ht="18.75">
      <c r="A342" s="158">
        <v>338</v>
      </c>
      <c r="B342" s="143" t="s">
        <v>448</v>
      </c>
      <c r="C342" s="144" t="s">
        <v>161</v>
      </c>
      <c r="D342" s="126" t="s">
        <v>208</v>
      </c>
      <c r="E342" s="167" t="s">
        <v>689</v>
      </c>
      <c r="F342" s="244"/>
      <c r="G342" s="241">
        <f t="shared" si="28"/>
        <v>4024</v>
      </c>
      <c r="H342" s="113">
        <v>13</v>
      </c>
    </row>
    <row r="343" spans="1:8" ht="18.75">
      <c r="A343" s="158">
        <v>339</v>
      </c>
      <c r="B343" s="143" t="s">
        <v>449</v>
      </c>
      <c r="C343" s="144" t="s">
        <v>161</v>
      </c>
      <c r="D343" s="126" t="s">
        <v>208</v>
      </c>
      <c r="E343" s="167" t="s">
        <v>690</v>
      </c>
      <c r="F343" s="244"/>
      <c r="G343" s="241">
        <f t="shared" si="28"/>
        <v>4025</v>
      </c>
      <c r="H343" s="113">
        <v>13</v>
      </c>
    </row>
    <row r="344" spans="1:8" ht="18.75">
      <c r="A344" s="158">
        <v>340</v>
      </c>
      <c r="B344" s="143" t="s">
        <v>450</v>
      </c>
      <c r="C344" s="144" t="s">
        <v>161</v>
      </c>
      <c r="D344" s="126" t="s">
        <v>207</v>
      </c>
      <c r="E344" s="167" t="s">
        <v>691</v>
      </c>
      <c r="F344" s="244"/>
      <c r="G344" s="241">
        <f t="shared" si="28"/>
        <v>4026</v>
      </c>
      <c r="H344" s="113">
        <v>15</v>
      </c>
    </row>
    <row r="345" spans="1:8" ht="18.75">
      <c r="A345" s="158">
        <v>341</v>
      </c>
      <c r="B345" s="143" t="s">
        <v>451</v>
      </c>
      <c r="C345" s="144" t="s">
        <v>161</v>
      </c>
      <c r="D345" s="126" t="s">
        <v>208</v>
      </c>
      <c r="E345" s="167" t="s">
        <v>599</v>
      </c>
      <c r="F345" s="244"/>
      <c r="G345" s="241">
        <f t="shared" si="28"/>
        <v>4027</v>
      </c>
      <c r="H345" s="113">
        <v>14</v>
      </c>
    </row>
    <row r="346" spans="1:8" ht="18.75">
      <c r="A346" s="158">
        <v>342</v>
      </c>
      <c r="B346" s="143" t="s">
        <v>452</v>
      </c>
      <c r="C346" s="144" t="s">
        <v>161</v>
      </c>
      <c r="D346" s="126" t="s">
        <v>208</v>
      </c>
      <c r="E346" s="165">
        <v>36322</v>
      </c>
      <c r="F346" s="139"/>
      <c r="G346" s="241">
        <f t="shared" si="28"/>
        <v>4028</v>
      </c>
      <c r="H346" s="113">
        <v>15</v>
      </c>
    </row>
    <row r="347" spans="1:8" ht="18.75">
      <c r="A347" s="158">
        <v>343</v>
      </c>
      <c r="B347" s="143" t="s">
        <v>453</v>
      </c>
      <c r="C347" s="144" t="s">
        <v>161</v>
      </c>
      <c r="D347" s="126" t="s">
        <v>208</v>
      </c>
      <c r="E347" s="165">
        <v>36281</v>
      </c>
      <c r="F347" s="139"/>
      <c r="G347" s="241">
        <f t="shared" si="28"/>
        <v>4029</v>
      </c>
      <c r="H347" s="113">
        <v>16</v>
      </c>
    </row>
    <row r="348" spans="1:8" ht="18.75">
      <c r="A348" s="158">
        <v>344</v>
      </c>
      <c r="B348" s="143" t="s">
        <v>454</v>
      </c>
      <c r="C348" s="144" t="s">
        <v>161</v>
      </c>
      <c r="D348" s="126" t="s">
        <v>207</v>
      </c>
      <c r="E348" s="167" t="s">
        <v>692</v>
      </c>
      <c r="F348" s="244"/>
      <c r="G348" s="241">
        <f t="shared" si="28"/>
        <v>4030</v>
      </c>
      <c r="H348" s="113">
        <v>16</v>
      </c>
    </row>
    <row r="349" spans="1:8" ht="18.75">
      <c r="A349" s="158">
        <v>345</v>
      </c>
      <c r="B349" s="143" t="s">
        <v>455</v>
      </c>
      <c r="C349" s="144" t="s">
        <v>161</v>
      </c>
      <c r="D349" s="126" t="s">
        <v>207</v>
      </c>
      <c r="E349" s="165">
        <v>35559</v>
      </c>
      <c r="F349" s="139"/>
      <c r="G349" s="241">
        <f t="shared" si="28"/>
        <v>4031</v>
      </c>
      <c r="H349" s="113">
        <v>18</v>
      </c>
    </row>
    <row r="350" spans="1:8" ht="18.75">
      <c r="A350" s="158">
        <v>346</v>
      </c>
      <c r="B350" s="143" t="s">
        <v>456</v>
      </c>
      <c r="C350" s="144" t="s">
        <v>161</v>
      </c>
      <c r="D350" s="126" t="s">
        <v>208</v>
      </c>
      <c r="E350" s="165">
        <v>34395</v>
      </c>
      <c r="F350" s="139"/>
      <c r="G350" s="241">
        <f t="shared" si="28"/>
        <v>4032</v>
      </c>
      <c r="H350" s="113">
        <v>21</v>
      </c>
    </row>
    <row r="351" spans="1:8" ht="18.75">
      <c r="A351" s="158">
        <v>347</v>
      </c>
      <c r="B351" s="143" t="s">
        <v>457</v>
      </c>
      <c r="C351" s="144" t="s">
        <v>161</v>
      </c>
      <c r="D351" s="126" t="s">
        <v>208</v>
      </c>
      <c r="E351" s="167" t="s">
        <v>639</v>
      </c>
      <c r="F351" s="244"/>
      <c r="G351" s="241">
        <f t="shared" si="28"/>
        <v>4033</v>
      </c>
      <c r="H351" s="113">
        <v>14</v>
      </c>
    </row>
    <row r="352" spans="1:8" ht="18.75">
      <c r="A352" s="158">
        <v>348</v>
      </c>
      <c r="B352" s="143" t="s">
        <v>458</v>
      </c>
      <c r="C352" s="144" t="s">
        <v>161</v>
      </c>
      <c r="D352" s="126" t="s">
        <v>208</v>
      </c>
      <c r="E352" s="167" t="s">
        <v>693</v>
      </c>
      <c r="F352" s="244"/>
      <c r="G352" s="241">
        <v>4024</v>
      </c>
      <c r="H352" s="113">
        <v>11</v>
      </c>
    </row>
    <row r="353" spans="5:8">
      <c r="E353" s="97"/>
      <c r="H353" s="122"/>
    </row>
    <row r="354" spans="5:8">
      <c r="E354" s="97"/>
      <c r="H354" s="122"/>
    </row>
    <row r="355" spans="5:8">
      <c r="E355" s="97"/>
      <c r="H355" s="122"/>
    </row>
    <row r="356" spans="5:8">
      <c r="H356" s="122"/>
    </row>
  </sheetData>
  <sortState ref="B5:G18">
    <sortCondition ref="B5:B18"/>
  </sortState>
  <phoneticPr fontId="7"/>
  <hyperlinks>
    <hyperlink ref="G3" r:id="rId1" display="http://www.world-memory-statistics.com/competitors.php"/>
    <hyperlink ref="L3" r:id="rId2"/>
  </hyperlinks>
  <pageMargins left="0.75000000000000011" right="0.75000000000000011" top="0.98" bottom="0.98" header="0.51" footer="0.51"/>
  <pageSetup paperSize="9" scale="39" orientation="portrait" horizontalDpi="4294967292" verticalDpi="4294967292"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7"/>
  <dimension ref="A1:M456"/>
  <sheetViews>
    <sheetView tabSelected="1" zoomScale="150" zoomScaleNormal="150" zoomScalePageLayoutView="20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F15" sqref="F15"/>
    </sheetView>
  </sheetViews>
  <sheetFormatPr defaultRowHeight="12.75"/>
  <cols>
    <col min="1" max="1" width="6.7109375" style="158" customWidth="1"/>
    <col min="2" max="2" width="9.28515625" customWidth="1"/>
    <col min="3" max="3" width="15.7109375" style="7" customWidth="1"/>
    <col min="4" max="4" width="26.28515625" style="194" bestFit="1" customWidth="1"/>
    <col min="5" max="5" width="13.28515625" customWidth="1"/>
    <col min="6" max="6" width="11.7109375" style="52" customWidth="1"/>
    <col min="7" max="7" width="9.140625" style="8" customWidth="1"/>
    <col min="8" max="8" width="13.28515625" style="8" customWidth="1"/>
    <col min="9" max="9" width="14.7109375" style="22" bestFit="1" customWidth="1"/>
    <col min="10" max="10" width="11.140625" customWidth="1"/>
  </cols>
  <sheetData>
    <row r="1" spans="1:13" ht="18">
      <c r="B1" s="258" t="s">
        <v>123</v>
      </c>
      <c r="C1" s="258"/>
      <c r="D1" s="258"/>
      <c r="E1" s="49"/>
      <c r="G1" s="52" t="str">
        <f>Event_Details!$B$2</f>
        <v>Indian Open Memory Championships 2019</v>
      </c>
    </row>
    <row r="2" spans="1:13">
      <c r="G2" s="82" t="str">
        <f>Event_Details!$B$4</f>
        <v>12th - 13th October 2018</v>
      </c>
    </row>
    <row r="3" spans="1:13" ht="26.25" thickBot="1">
      <c r="A3" s="55" t="s">
        <v>694</v>
      </c>
      <c r="B3" s="9" t="s">
        <v>40</v>
      </c>
      <c r="C3" s="10" t="s">
        <v>41</v>
      </c>
      <c r="D3" s="195" t="s">
        <v>39</v>
      </c>
      <c r="E3" s="15" t="s">
        <v>19</v>
      </c>
      <c r="F3" s="78" t="s">
        <v>111</v>
      </c>
      <c r="G3" s="12" t="s">
        <v>31</v>
      </c>
      <c r="H3" s="13" t="s">
        <v>32</v>
      </c>
      <c r="I3" s="70" t="s">
        <v>88</v>
      </c>
      <c r="J3" s="71" t="s">
        <v>89</v>
      </c>
      <c r="K3" t="s">
        <v>130</v>
      </c>
    </row>
    <row r="4" spans="1:13" ht="16.5" thickBot="1">
      <c r="A4" s="158">
        <v>1</v>
      </c>
      <c r="B4" s="171">
        <v>1</v>
      </c>
      <c r="C4" s="172">
        <v>1</v>
      </c>
      <c r="D4" s="196" t="s">
        <v>388</v>
      </c>
      <c r="E4" s="160">
        <v>2068</v>
      </c>
      <c r="F4" s="174">
        <v>60</v>
      </c>
      <c r="G4" s="174">
        <v>632</v>
      </c>
      <c r="H4" s="174">
        <v>632</v>
      </c>
      <c r="I4" s="31" t="str">
        <f>IF(F4&gt;Data!$K$5,"National Record","-")</f>
        <v>-</v>
      </c>
      <c r="J4" s="31" t="str">
        <f>IF(F4&gt;Data!$M$5,"World Record","-")</f>
        <v>-</v>
      </c>
      <c r="K4" s="52"/>
      <c r="M4" s="36"/>
    </row>
    <row r="5" spans="1:13" ht="16.5" thickBot="1">
      <c r="A5" s="158">
        <v>2</v>
      </c>
      <c r="B5" s="182">
        <v>1</v>
      </c>
      <c r="C5" s="183">
        <v>1</v>
      </c>
      <c r="D5" s="197" t="s">
        <v>384</v>
      </c>
      <c r="E5" s="160">
        <v>1074</v>
      </c>
      <c r="F5" s="184">
        <v>60</v>
      </c>
      <c r="G5" s="184">
        <v>632</v>
      </c>
      <c r="H5" s="184">
        <v>632</v>
      </c>
      <c r="I5" s="31" t="str">
        <f>IF(F5&gt;Data!$K$5,"National Record","-")</f>
        <v>-</v>
      </c>
      <c r="J5" s="31" t="str">
        <f>IF(F5&gt;Data!$M$5,"World Record","-")</f>
        <v>-</v>
      </c>
      <c r="K5" s="52"/>
      <c r="M5" s="36"/>
    </row>
    <row r="6" spans="1:13" ht="16.5" thickBot="1">
      <c r="A6" s="158">
        <v>3</v>
      </c>
      <c r="B6" s="179">
        <v>3</v>
      </c>
      <c r="C6" s="180">
        <v>3</v>
      </c>
      <c r="D6" s="198" t="s">
        <v>396</v>
      </c>
      <c r="E6" s="181">
        <v>0</v>
      </c>
      <c r="F6" s="181">
        <v>36</v>
      </c>
      <c r="G6" s="181">
        <v>379</v>
      </c>
      <c r="H6" s="181">
        <v>379</v>
      </c>
      <c r="I6" s="31" t="str">
        <f>IF(F6&gt;Data!$K$5,"National Record","-")</f>
        <v>-</v>
      </c>
      <c r="J6" s="31" t="str">
        <f>IF(F6&gt;Data!$M$5,"World Record","-")</f>
        <v>-</v>
      </c>
      <c r="K6" s="52"/>
      <c r="M6" s="36"/>
    </row>
    <row r="7" spans="1:13" ht="16.5" thickBot="1">
      <c r="A7" s="158">
        <v>4</v>
      </c>
      <c r="B7" s="182">
        <v>3</v>
      </c>
      <c r="C7" s="183">
        <v>3</v>
      </c>
      <c r="D7" s="197" t="s">
        <v>359</v>
      </c>
      <c r="E7" s="160">
        <v>5360</v>
      </c>
      <c r="F7" s="184">
        <v>36</v>
      </c>
      <c r="G7" s="184">
        <v>379</v>
      </c>
      <c r="H7" s="184">
        <v>379</v>
      </c>
      <c r="I7" s="31" t="str">
        <f>IF(F7&gt;Data!$K$5,"National Record","-")</f>
        <v>-</v>
      </c>
      <c r="J7" s="31" t="str">
        <f>IF(F7&gt;Data!$M$5,"World Record","-")</f>
        <v>-</v>
      </c>
      <c r="K7" s="52"/>
      <c r="M7" s="36"/>
    </row>
    <row r="8" spans="1:13" ht="16.5" thickBot="1">
      <c r="A8" s="158">
        <v>5</v>
      </c>
      <c r="B8" s="179">
        <v>5</v>
      </c>
      <c r="C8" s="180">
        <v>5</v>
      </c>
      <c r="D8" s="198" t="s">
        <v>336</v>
      </c>
      <c r="E8" s="181">
        <v>5426</v>
      </c>
      <c r="F8" s="181">
        <v>31</v>
      </c>
      <c r="G8" s="181">
        <v>326</v>
      </c>
      <c r="H8" s="181">
        <v>326</v>
      </c>
      <c r="I8" s="31" t="str">
        <f>IF(F8&gt;Data!$K$5,"National Record","-")</f>
        <v>-</v>
      </c>
      <c r="J8" s="31" t="str">
        <f>IF(F8&gt;Data!$M$5,"World Record","-")</f>
        <v>-</v>
      </c>
      <c r="K8" s="52"/>
      <c r="M8" s="36"/>
    </row>
    <row r="9" spans="1:13" ht="16.5" thickBot="1">
      <c r="A9" s="158">
        <v>6</v>
      </c>
      <c r="B9" s="182">
        <v>6</v>
      </c>
      <c r="C9" s="183">
        <v>6</v>
      </c>
      <c r="D9" s="197" t="s">
        <v>358</v>
      </c>
      <c r="E9" s="160">
        <v>2528</v>
      </c>
      <c r="F9" s="184">
        <v>30</v>
      </c>
      <c r="G9" s="184">
        <v>316</v>
      </c>
      <c r="H9" s="184">
        <v>316</v>
      </c>
      <c r="I9" s="31" t="str">
        <f>IF(F9&gt;Data!$K$5,"National Record","-")</f>
        <v>-</v>
      </c>
      <c r="J9" s="31" t="str">
        <f>IF(F9&gt;Data!$M$5,"World Record","-")</f>
        <v>-</v>
      </c>
      <c r="K9" s="52"/>
      <c r="M9" s="36"/>
    </row>
    <row r="10" spans="1:13" ht="16.5" thickBot="1">
      <c r="A10" s="158">
        <v>7</v>
      </c>
      <c r="B10" s="179">
        <v>6</v>
      </c>
      <c r="C10" s="180">
        <v>6</v>
      </c>
      <c r="D10" s="198" t="s">
        <v>379</v>
      </c>
      <c r="E10" s="181">
        <v>0</v>
      </c>
      <c r="F10" s="181">
        <v>30</v>
      </c>
      <c r="G10" s="181">
        <v>316</v>
      </c>
      <c r="H10" s="181">
        <v>316</v>
      </c>
      <c r="I10" s="121" t="str">
        <f>IF(F10&gt;Data!$K$5,"National Record","-")</f>
        <v>-</v>
      </c>
      <c r="J10" s="121" t="str">
        <f>IF(F10&gt;Data!$M$5,"World Record","-")</f>
        <v>-</v>
      </c>
      <c r="K10" s="52"/>
      <c r="M10" s="36"/>
    </row>
    <row r="11" spans="1:13" ht="16.5" thickBot="1">
      <c r="A11" s="158">
        <v>8</v>
      </c>
      <c r="B11" s="182">
        <v>8</v>
      </c>
      <c r="C11" s="183">
        <v>8</v>
      </c>
      <c r="D11" s="197" t="s">
        <v>322</v>
      </c>
      <c r="E11" s="184">
        <v>0</v>
      </c>
      <c r="F11" s="184">
        <v>28</v>
      </c>
      <c r="G11" s="184">
        <v>295</v>
      </c>
      <c r="H11" s="184">
        <v>295</v>
      </c>
      <c r="I11" s="31" t="str">
        <f>IF(F11&gt;Data!$K$5,"National Record","-")</f>
        <v>-</v>
      </c>
      <c r="J11" s="31" t="str">
        <f>IF(F11&gt;Data!$M$5,"World Record","-")</f>
        <v>-</v>
      </c>
      <c r="K11" s="52"/>
      <c r="M11" s="36"/>
    </row>
    <row r="12" spans="1:13" ht="16.5" thickBot="1">
      <c r="A12" s="158">
        <v>9</v>
      </c>
      <c r="B12" s="179">
        <v>9</v>
      </c>
      <c r="C12" s="180">
        <v>9</v>
      </c>
      <c r="D12" s="198" t="s">
        <v>400</v>
      </c>
      <c r="E12" s="160">
        <v>4862</v>
      </c>
      <c r="F12" s="181">
        <v>25</v>
      </c>
      <c r="G12" s="181">
        <v>263</v>
      </c>
      <c r="H12" s="181">
        <v>263</v>
      </c>
      <c r="I12" s="31" t="str">
        <f>IF(F12&gt;Data!$K$5,"National Record","-")</f>
        <v>-</v>
      </c>
      <c r="J12" s="31" t="str">
        <f>IF(F12&gt;Data!$M$5,"World Record","-")</f>
        <v>-</v>
      </c>
      <c r="K12" s="52"/>
      <c r="M12" s="36"/>
    </row>
    <row r="13" spans="1:13" ht="16.5" thickBot="1">
      <c r="A13" s="158">
        <v>10</v>
      </c>
      <c r="B13" s="187">
        <v>10</v>
      </c>
      <c r="C13" s="188">
        <v>10</v>
      </c>
      <c r="D13" s="197" t="s">
        <v>353</v>
      </c>
      <c r="E13" s="160">
        <v>5333</v>
      </c>
      <c r="F13" s="189">
        <v>24</v>
      </c>
      <c r="G13" s="189">
        <v>253</v>
      </c>
      <c r="H13" s="189">
        <v>253</v>
      </c>
      <c r="I13" s="31" t="str">
        <f>IF(F13&gt;Data!$K$5,"National Record","-")</f>
        <v>-</v>
      </c>
      <c r="J13" s="31" t="str">
        <f>IF(F13&gt;Data!$M$5,"World Record","-")</f>
        <v>-</v>
      </c>
      <c r="K13" s="52"/>
      <c r="M13" s="36"/>
    </row>
    <row r="14" spans="1:13" ht="16.5" thickBot="1">
      <c r="A14" s="158">
        <v>11</v>
      </c>
      <c r="B14" s="171">
        <v>11</v>
      </c>
      <c r="C14" s="172">
        <v>11</v>
      </c>
      <c r="D14" s="198" t="s">
        <v>377</v>
      </c>
      <c r="E14" s="174">
        <v>0</v>
      </c>
      <c r="F14" s="174">
        <v>23</v>
      </c>
      <c r="G14" s="174">
        <v>242</v>
      </c>
      <c r="H14" s="174">
        <v>242</v>
      </c>
      <c r="I14" s="31" t="str">
        <f>IF(F14&gt;Data!$K$5,"National Record","-")</f>
        <v>-</v>
      </c>
      <c r="J14" s="31" t="str">
        <f>IF(F14&gt;Data!$M$5,"World Record","-")</f>
        <v>-</v>
      </c>
      <c r="K14" s="52"/>
      <c r="M14" s="36"/>
    </row>
    <row r="15" spans="1:13" ht="16.5" thickBot="1">
      <c r="A15" s="158">
        <v>12</v>
      </c>
      <c r="B15" s="175">
        <v>12</v>
      </c>
      <c r="C15" s="176">
        <v>12</v>
      </c>
      <c r="D15" s="199" t="s">
        <v>376</v>
      </c>
      <c r="E15" s="178">
        <v>0</v>
      </c>
      <c r="F15" s="178">
        <v>22</v>
      </c>
      <c r="G15" s="178">
        <v>232</v>
      </c>
      <c r="H15" s="178">
        <v>232</v>
      </c>
      <c r="I15" s="31" t="str">
        <f>IF(F15&gt;Data!$K$5,"National Record","-")</f>
        <v>-</v>
      </c>
      <c r="J15" s="31" t="str">
        <f>IF(F15&gt;Data!$M$5,"World Record","-")</f>
        <v>-</v>
      </c>
      <c r="K15" s="52"/>
      <c r="M15" s="36"/>
    </row>
    <row r="16" spans="1:13" ht="16.5" thickBot="1">
      <c r="A16" s="158">
        <v>13</v>
      </c>
      <c r="B16" s="179">
        <v>13</v>
      </c>
      <c r="C16" s="180">
        <v>13</v>
      </c>
      <c r="D16" s="198" t="s">
        <v>415</v>
      </c>
      <c r="E16" s="181">
        <v>0</v>
      </c>
      <c r="F16" s="181">
        <v>20</v>
      </c>
      <c r="G16" s="181">
        <v>211</v>
      </c>
      <c r="H16" s="181">
        <v>211</v>
      </c>
      <c r="I16" s="31" t="str">
        <f>IF(F16&gt;Data!$K$5,"National Record","-")</f>
        <v>-</v>
      </c>
      <c r="J16" s="31" t="str">
        <f>IF(F16&gt;Data!$M$5,"World Record","-")</f>
        <v>-</v>
      </c>
      <c r="K16" s="52"/>
      <c r="M16" s="36"/>
    </row>
    <row r="17" spans="1:13" ht="16.5" thickBot="1">
      <c r="A17" s="158">
        <v>14</v>
      </c>
      <c r="B17" s="182">
        <v>14</v>
      </c>
      <c r="C17" s="183">
        <v>14</v>
      </c>
      <c r="D17" s="197" t="s">
        <v>404</v>
      </c>
      <c r="E17" s="184">
        <v>0</v>
      </c>
      <c r="F17" s="184">
        <v>18</v>
      </c>
      <c r="G17" s="184">
        <v>189</v>
      </c>
      <c r="H17" s="184">
        <v>189</v>
      </c>
      <c r="I17" s="31" t="str">
        <f>IF(F17&gt;Data!$K$5,"National Record","-")</f>
        <v>-</v>
      </c>
      <c r="J17" s="31" t="str">
        <f>IF(F17&gt;Data!$M$5,"World Record","-")</f>
        <v>-</v>
      </c>
      <c r="K17" s="52"/>
      <c r="M17" s="36"/>
    </row>
    <row r="18" spans="1:13" ht="16.5" thickBot="1">
      <c r="A18" s="158">
        <v>15</v>
      </c>
      <c r="B18" s="191">
        <v>15</v>
      </c>
      <c r="C18" s="192">
        <v>15</v>
      </c>
      <c r="D18" s="200" t="s">
        <v>218</v>
      </c>
      <c r="E18" s="193">
        <v>0</v>
      </c>
      <c r="F18" s="193">
        <v>17</v>
      </c>
      <c r="G18" s="193">
        <v>179</v>
      </c>
      <c r="H18" s="193">
        <v>179</v>
      </c>
      <c r="I18" s="31" t="str">
        <f>IF(F18&gt;Data!$K$5,"National Record","-")</f>
        <v>-</v>
      </c>
      <c r="J18" s="31" t="str">
        <f>IF(F18&gt;Data!$M$5,"World Record","-")</f>
        <v>-</v>
      </c>
      <c r="K18" s="52"/>
      <c r="M18" s="36"/>
    </row>
    <row r="19" spans="1:13" s="158" customFormat="1" ht="16.5" thickBot="1">
      <c r="A19" s="158">
        <v>16</v>
      </c>
      <c r="B19" s="159">
        <v>15</v>
      </c>
      <c r="C19" s="159">
        <v>15</v>
      </c>
      <c r="D19" s="201" t="s">
        <v>362</v>
      </c>
      <c r="E19" s="178">
        <v>3004</v>
      </c>
      <c r="F19" s="178">
        <v>17</v>
      </c>
      <c r="G19" s="178">
        <v>179</v>
      </c>
      <c r="H19" s="178">
        <v>179</v>
      </c>
      <c r="I19" s="162" t="str">
        <f>IF(F19&gt;[2]Data!$I$5,"National Record","-")</f>
        <v>-</v>
      </c>
      <c r="J19" s="162" t="str">
        <f>IF(F19&gt;[2]Data!$K$5,"World Record","-")</f>
        <v>-</v>
      </c>
      <c r="K19" s="160"/>
    </row>
    <row r="20" spans="1:13" s="158" customFormat="1" ht="16.5" thickBot="1">
      <c r="A20" s="158">
        <v>17</v>
      </c>
      <c r="B20" s="159">
        <v>15</v>
      </c>
      <c r="C20" s="159">
        <v>15</v>
      </c>
      <c r="D20" s="202" t="s">
        <v>402</v>
      </c>
      <c r="E20" s="181">
        <v>3018</v>
      </c>
      <c r="F20" s="181">
        <v>17</v>
      </c>
      <c r="G20" s="181">
        <v>179</v>
      </c>
      <c r="H20" s="181">
        <v>179</v>
      </c>
      <c r="I20" s="162" t="str">
        <f>IF(F20&gt;[2]Data!$I$5,"National Record","-")</f>
        <v>-</v>
      </c>
      <c r="J20" s="162" t="str">
        <f>IF(F20&gt;[2]Data!$K$5,"World Record","-")</f>
        <v>-</v>
      </c>
      <c r="K20" s="160"/>
    </row>
    <row r="21" spans="1:13" ht="16.5" thickBot="1">
      <c r="A21" s="158">
        <v>18</v>
      </c>
      <c r="B21" s="175">
        <v>18</v>
      </c>
      <c r="C21" s="176">
        <v>18</v>
      </c>
      <c r="D21" s="201" t="s">
        <v>395</v>
      </c>
      <c r="E21" s="160">
        <v>5386</v>
      </c>
      <c r="F21" s="178">
        <v>16</v>
      </c>
      <c r="G21" s="178">
        <v>168</v>
      </c>
      <c r="H21" s="178">
        <v>168</v>
      </c>
      <c r="I21" s="31" t="str">
        <f>IF(F21&gt;Data!$K$5,"National Record","-")</f>
        <v>-</v>
      </c>
      <c r="J21" s="31" t="str">
        <f>IF(F21&gt;Data!$M$5,"World Record","-")</f>
        <v>-</v>
      </c>
      <c r="K21" s="52"/>
    </row>
    <row r="22" spans="1:13" ht="16.5" thickBot="1">
      <c r="A22" s="158">
        <v>19</v>
      </c>
      <c r="B22" s="179">
        <v>18</v>
      </c>
      <c r="C22" s="180">
        <v>18</v>
      </c>
      <c r="D22" s="198" t="s">
        <v>368</v>
      </c>
      <c r="E22" s="160">
        <v>4528</v>
      </c>
      <c r="F22" s="181">
        <v>16</v>
      </c>
      <c r="G22" s="181">
        <v>168</v>
      </c>
      <c r="H22" s="181">
        <v>168</v>
      </c>
      <c r="I22" s="31" t="str">
        <f>IF(F22&gt;Data!$K$5,"National Record","-")</f>
        <v>-</v>
      </c>
      <c r="J22" s="31" t="str">
        <f>IF(F22&gt;Data!$M$5,"World Record","-")</f>
        <v>-</v>
      </c>
      <c r="K22" s="52"/>
    </row>
    <row r="23" spans="1:13" ht="16.5" thickBot="1">
      <c r="A23" s="158">
        <v>20</v>
      </c>
      <c r="B23" s="182">
        <v>20</v>
      </c>
      <c r="C23" s="183">
        <v>20</v>
      </c>
      <c r="D23" s="197" t="s">
        <v>226</v>
      </c>
      <c r="E23" s="160">
        <v>5317</v>
      </c>
      <c r="F23" s="184">
        <v>15</v>
      </c>
      <c r="G23" s="184">
        <v>158</v>
      </c>
      <c r="H23" s="184">
        <v>158</v>
      </c>
      <c r="I23" s="31" t="str">
        <f>IF(F23&gt;Data!$K$5,"National Record","-")</f>
        <v>-</v>
      </c>
      <c r="J23" s="31" t="str">
        <f>IF(F23&gt;Data!$M$5,"World Record","-")</f>
        <v>-</v>
      </c>
      <c r="K23" s="52"/>
    </row>
    <row r="24" spans="1:13" ht="16.5" thickBot="1">
      <c r="A24" s="158">
        <v>21</v>
      </c>
      <c r="B24" s="179">
        <v>20</v>
      </c>
      <c r="C24" s="180">
        <v>20</v>
      </c>
      <c r="D24" s="198" t="s">
        <v>340</v>
      </c>
      <c r="E24" s="181">
        <v>0</v>
      </c>
      <c r="F24" s="181">
        <v>15</v>
      </c>
      <c r="G24" s="181">
        <v>158</v>
      </c>
      <c r="H24" s="181">
        <v>158</v>
      </c>
      <c r="I24" s="31" t="str">
        <f>IF(F24&gt;Data!$K$5,"National Record","-")</f>
        <v>-</v>
      </c>
      <c r="J24" s="31" t="str">
        <f>IF(F24&gt;Data!$M$5,"World Record","-")</f>
        <v>-</v>
      </c>
      <c r="K24" s="52"/>
    </row>
    <row r="25" spans="1:13" ht="16.5" thickBot="1">
      <c r="A25" s="158">
        <v>22</v>
      </c>
      <c r="B25" s="182">
        <v>22</v>
      </c>
      <c r="C25" s="183">
        <v>22</v>
      </c>
      <c r="D25" s="197" t="s">
        <v>295</v>
      </c>
      <c r="E25" s="184">
        <v>0</v>
      </c>
      <c r="F25" s="184">
        <v>14</v>
      </c>
      <c r="G25" s="184">
        <v>147</v>
      </c>
      <c r="H25" s="184">
        <v>147</v>
      </c>
      <c r="I25" s="31" t="str">
        <f>IF(F25&gt;Data!$K$5,"National Record","-")</f>
        <v>-</v>
      </c>
      <c r="J25" s="31" t="str">
        <f>IF(F25&gt;Data!$M$5,"World Record","-")</f>
        <v>-</v>
      </c>
      <c r="K25" s="52"/>
    </row>
    <row r="26" spans="1:13" ht="16.5" thickBot="1">
      <c r="A26" s="158">
        <v>23</v>
      </c>
      <c r="B26" s="179">
        <v>22</v>
      </c>
      <c r="C26" s="180">
        <v>22</v>
      </c>
      <c r="D26" s="198" t="s">
        <v>457</v>
      </c>
      <c r="E26" s="181">
        <v>0</v>
      </c>
      <c r="F26" s="181">
        <v>14</v>
      </c>
      <c r="G26" s="181">
        <v>147</v>
      </c>
      <c r="H26" s="181">
        <v>147</v>
      </c>
      <c r="I26" s="31" t="str">
        <f>IF(F26&gt;Data!$K$5,"National Record","-")</f>
        <v>-</v>
      </c>
      <c r="J26" s="31" t="str">
        <f>IF(F26&gt;Data!$M$5,"World Record","-")</f>
        <v>-</v>
      </c>
      <c r="K26" s="52"/>
    </row>
    <row r="27" spans="1:13" ht="16.5" thickBot="1">
      <c r="A27" s="158">
        <v>24</v>
      </c>
      <c r="B27" s="182">
        <v>22</v>
      </c>
      <c r="C27" s="183">
        <v>22</v>
      </c>
      <c r="D27" s="197" t="s">
        <v>380</v>
      </c>
      <c r="E27" s="184">
        <v>0</v>
      </c>
      <c r="F27" s="184">
        <v>14</v>
      </c>
      <c r="G27" s="184">
        <v>147</v>
      </c>
      <c r="H27" s="184">
        <v>147</v>
      </c>
      <c r="I27" s="31" t="str">
        <f>IF(F27&gt;Data!$K$5,"National Record","-")</f>
        <v>-</v>
      </c>
      <c r="J27" s="31" t="str">
        <f>IF(F27&gt;Data!$M$5,"World Record","-")</f>
        <v>-</v>
      </c>
      <c r="K27" s="52"/>
    </row>
    <row r="28" spans="1:13" ht="16.5" thickBot="1">
      <c r="A28" s="158">
        <v>25</v>
      </c>
      <c r="B28" s="179">
        <v>25</v>
      </c>
      <c r="C28" s="180">
        <v>25</v>
      </c>
      <c r="D28" s="198" t="s">
        <v>311</v>
      </c>
      <c r="E28" s="181">
        <v>0</v>
      </c>
      <c r="F28" s="181">
        <v>13</v>
      </c>
      <c r="G28" s="181">
        <v>137</v>
      </c>
      <c r="H28" s="181">
        <v>137</v>
      </c>
      <c r="I28" s="31" t="str">
        <f>IF(F28&gt;Data!$K$5,"National Record","-")</f>
        <v>-</v>
      </c>
      <c r="J28" s="31" t="str">
        <f>IF(F28&gt;Data!$M$5,"World Record","-")</f>
        <v>-</v>
      </c>
      <c r="K28" s="52"/>
    </row>
    <row r="29" spans="1:13" ht="16.5" thickBot="1">
      <c r="A29" s="158">
        <v>26</v>
      </c>
      <c r="B29" s="182">
        <v>25</v>
      </c>
      <c r="C29" s="183">
        <v>25</v>
      </c>
      <c r="D29" s="197" t="s">
        <v>399</v>
      </c>
      <c r="E29" s="184">
        <v>0</v>
      </c>
      <c r="F29" s="184">
        <v>13</v>
      </c>
      <c r="G29" s="184">
        <v>137</v>
      </c>
      <c r="H29" s="184">
        <v>137</v>
      </c>
      <c r="I29" s="31" t="str">
        <f>IF(F29&gt;Data!$K$5,"National Record","-")</f>
        <v>-</v>
      </c>
      <c r="J29" s="31" t="str">
        <f>IF(F29&gt;Data!$M$5,"World Record","-")</f>
        <v>-</v>
      </c>
      <c r="K29" s="52"/>
    </row>
    <row r="30" spans="1:13" s="109" customFormat="1" ht="16.5" thickBot="1">
      <c r="A30" s="158">
        <v>27</v>
      </c>
      <c r="B30" s="191">
        <v>25</v>
      </c>
      <c r="C30" s="192">
        <v>25</v>
      </c>
      <c r="D30" s="200" t="s">
        <v>385</v>
      </c>
      <c r="E30" s="193">
        <v>0</v>
      </c>
      <c r="F30" s="193">
        <v>13</v>
      </c>
      <c r="G30" s="193">
        <v>137</v>
      </c>
      <c r="H30" s="193">
        <v>137</v>
      </c>
      <c r="I30" s="108" t="str">
        <f>IF(F30&gt;Data!$K$5,"National Record","-")</f>
        <v>-</v>
      </c>
      <c r="J30" s="108" t="str">
        <f>IF(F30&gt;Data!$M$5,"World Record","-")</f>
        <v>-</v>
      </c>
      <c r="K30" s="186"/>
    </row>
    <row r="31" spans="1:13" ht="16.5" thickBot="1">
      <c r="A31" s="158">
        <v>28</v>
      </c>
      <c r="B31" s="175">
        <v>28</v>
      </c>
      <c r="C31" s="176">
        <v>28</v>
      </c>
      <c r="D31" s="199" t="s">
        <v>392</v>
      </c>
      <c r="E31" s="178">
        <v>0</v>
      </c>
      <c r="F31" s="178">
        <v>12</v>
      </c>
      <c r="G31" s="178">
        <v>126</v>
      </c>
      <c r="H31" s="178">
        <v>126</v>
      </c>
      <c r="I31" s="31" t="str">
        <f>IF(F31&gt;Data!$K$5,"National Record","-")</f>
        <v>-</v>
      </c>
      <c r="J31" s="31" t="str">
        <f>IF(F31&gt;Data!$M$5,"World Record","-")</f>
        <v>-</v>
      </c>
      <c r="K31" s="52"/>
    </row>
    <row r="32" spans="1:13" ht="16.5" thickBot="1">
      <c r="A32" s="158">
        <v>29</v>
      </c>
      <c r="B32" s="179">
        <v>28</v>
      </c>
      <c r="C32" s="180">
        <v>28</v>
      </c>
      <c r="D32" s="198" t="s">
        <v>442</v>
      </c>
      <c r="E32" s="181">
        <v>0</v>
      </c>
      <c r="F32" s="181">
        <v>12</v>
      </c>
      <c r="G32" s="181">
        <v>126</v>
      </c>
      <c r="H32" s="181">
        <v>126</v>
      </c>
      <c r="I32" s="31" t="str">
        <f>IF(F32&gt;Data!$K$5,"National Record","-")</f>
        <v>-</v>
      </c>
      <c r="J32" s="31" t="str">
        <f>IF(F32&gt;Data!$M$5,"World Record","-")</f>
        <v>-</v>
      </c>
      <c r="K32" s="52"/>
    </row>
    <row r="33" spans="1:13" ht="16.5" thickBot="1">
      <c r="A33" s="158">
        <v>30</v>
      </c>
      <c r="B33" s="182">
        <v>28</v>
      </c>
      <c r="C33" s="183">
        <v>28</v>
      </c>
      <c r="D33" s="197" t="s">
        <v>251</v>
      </c>
      <c r="E33" s="184">
        <v>0</v>
      </c>
      <c r="F33" s="184">
        <v>12</v>
      </c>
      <c r="G33" s="184">
        <v>126</v>
      </c>
      <c r="H33" s="184">
        <v>126</v>
      </c>
      <c r="I33" s="31" t="str">
        <f>IF(F33&gt;Data!$K$5,"National Record","-")</f>
        <v>-</v>
      </c>
      <c r="J33" s="31" t="str">
        <f>IF(F33&gt;Data!$M$5,"World Record","-")</f>
        <v>-</v>
      </c>
      <c r="K33" s="52"/>
    </row>
    <row r="34" spans="1:13" ht="16.5" thickBot="1">
      <c r="A34" s="158">
        <v>31</v>
      </c>
      <c r="B34" s="179">
        <v>28</v>
      </c>
      <c r="C34" s="180">
        <v>28</v>
      </c>
      <c r="D34" s="198" t="s">
        <v>403</v>
      </c>
      <c r="E34" s="181">
        <v>0</v>
      </c>
      <c r="F34" s="181">
        <v>12</v>
      </c>
      <c r="G34" s="181">
        <v>126</v>
      </c>
      <c r="H34" s="181">
        <v>126</v>
      </c>
      <c r="I34" s="31" t="str">
        <f>IF(F34&gt;Data!$K$5,"National Record","-")</f>
        <v>-</v>
      </c>
      <c r="J34" s="31" t="str">
        <f>IF(F34&gt;Data!$M$5,"World Record","-")</f>
        <v>-</v>
      </c>
      <c r="K34" s="52"/>
    </row>
    <row r="35" spans="1:13" ht="16.5" thickBot="1">
      <c r="A35" s="158">
        <v>32</v>
      </c>
      <c r="B35" s="182">
        <v>28</v>
      </c>
      <c r="C35" s="183">
        <v>28</v>
      </c>
      <c r="D35" s="197" t="s">
        <v>409</v>
      </c>
      <c r="E35" s="184">
        <v>0</v>
      </c>
      <c r="F35" s="184">
        <v>12</v>
      </c>
      <c r="G35" s="184">
        <v>126</v>
      </c>
      <c r="H35" s="184">
        <v>126</v>
      </c>
      <c r="I35" s="31" t="str">
        <f>IF(F35&gt;Data!$K$5,"National Record","-")</f>
        <v>-</v>
      </c>
      <c r="J35" s="31" t="str">
        <f>IF(F35&gt;Data!$M$5,"World Record","-")</f>
        <v>-</v>
      </c>
      <c r="K35" s="52"/>
    </row>
    <row r="36" spans="1:13" ht="16.5" thickBot="1">
      <c r="A36" s="158">
        <v>33</v>
      </c>
      <c r="B36" s="179">
        <v>28</v>
      </c>
      <c r="C36" s="180">
        <v>28</v>
      </c>
      <c r="D36" s="198" t="s">
        <v>199</v>
      </c>
      <c r="E36" s="181">
        <v>0</v>
      </c>
      <c r="F36" s="181">
        <v>12</v>
      </c>
      <c r="G36" s="181">
        <v>126</v>
      </c>
      <c r="H36" s="181">
        <v>126</v>
      </c>
      <c r="I36" s="31" t="str">
        <f>IF(F36&gt;Data!$K$5,"National Record","-")</f>
        <v>-</v>
      </c>
      <c r="J36" s="31" t="str">
        <f>IF(F36&gt;Data!$M$5,"World Record","-")</f>
        <v>-</v>
      </c>
      <c r="K36" s="52"/>
    </row>
    <row r="37" spans="1:13" ht="16.5" thickBot="1">
      <c r="A37" s="158">
        <v>34</v>
      </c>
      <c r="B37" s="182">
        <v>34</v>
      </c>
      <c r="C37" s="183">
        <v>34</v>
      </c>
      <c r="D37" s="197" t="s">
        <v>454</v>
      </c>
      <c r="E37" s="184">
        <v>0</v>
      </c>
      <c r="F37" s="184">
        <v>11</v>
      </c>
      <c r="G37" s="184">
        <v>116</v>
      </c>
      <c r="H37" s="184">
        <v>116</v>
      </c>
      <c r="I37" s="31" t="str">
        <f>IF(F37&gt;Data!$K$5,"National Record","-")</f>
        <v>-</v>
      </c>
      <c r="J37" s="31" t="str">
        <f>IF(F37&gt;Data!$M$5,"World Record","-")</f>
        <v>-</v>
      </c>
      <c r="K37" s="52"/>
    </row>
    <row r="38" spans="1:13" ht="16.5" thickBot="1">
      <c r="A38" s="158">
        <v>35</v>
      </c>
      <c r="B38" s="179">
        <v>34</v>
      </c>
      <c r="C38" s="180">
        <v>34</v>
      </c>
      <c r="D38" s="198" t="s">
        <v>316</v>
      </c>
      <c r="E38" s="181">
        <v>0</v>
      </c>
      <c r="F38" s="181">
        <v>11</v>
      </c>
      <c r="G38" s="181">
        <v>116</v>
      </c>
      <c r="H38" s="181">
        <v>116</v>
      </c>
      <c r="I38" s="31" t="str">
        <f>IF(F38&gt;Data!$K$5,"National Record","-")</f>
        <v>-</v>
      </c>
      <c r="J38" s="31" t="str">
        <f>IF(F38&gt;Data!$M$5,"World Record","-")</f>
        <v>-</v>
      </c>
      <c r="K38" s="52"/>
    </row>
    <row r="39" spans="1:13" ht="16.5" thickBot="1">
      <c r="A39" s="158">
        <v>36</v>
      </c>
      <c r="B39" s="182">
        <v>34</v>
      </c>
      <c r="C39" s="183">
        <v>34</v>
      </c>
      <c r="D39" s="197" t="s">
        <v>429</v>
      </c>
      <c r="E39" s="184">
        <v>0</v>
      </c>
      <c r="F39" s="184">
        <v>11</v>
      </c>
      <c r="G39" s="184">
        <v>116</v>
      </c>
      <c r="H39" s="184">
        <v>116</v>
      </c>
      <c r="I39" s="31" t="str">
        <f>IF(F39&gt;Data!$K$5,"National Record","-")</f>
        <v>-</v>
      </c>
      <c r="J39" s="31" t="str">
        <f>IF(F39&gt;Data!$M$5,"World Record","-")</f>
        <v>-</v>
      </c>
      <c r="K39" s="52"/>
    </row>
    <row r="40" spans="1:13" ht="16.5" thickBot="1">
      <c r="A40" s="158">
        <v>37</v>
      </c>
      <c r="B40" s="179">
        <v>34</v>
      </c>
      <c r="C40" s="180">
        <v>34</v>
      </c>
      <c r="D40" s="198" t="s">
        <v>330</v>
      </c>
      <c r="E40" s="181">
        <v>0</v>
      </c>
      <c r="F40" s="181">
        <v>11</v>
      </c>
      <c r="G40" s="181">
        <v>116</v>
      </c>
      <c r="H40" s="181">
        <v>116</v>
      </c>
      <c r="I40" s="31" t="str">
        <f>IF(F40&gt;Data!$K$5,"National Record","-")</f>
        <v>-</v>
      </c>
      <c r="J40" s="31" t="str">
        <f>IF(F40&gt;Data!$M$5,"World Record","-")</f>
        <v>-</v>
      </c>
      <c r="K40" s="52"/>
    </row>
    <row r="41" spans="1:13" ht="16.5" thickBot="1">
      <c r="A41" s="158">
        <v>38</v>
      </c>
      <c r="B41" s="182">
        <v>38</v>
      </c>
      <c r="C41" s="183">
        <v>38</v>
      </c>
      <c r="D41" s="197" t="s">
        <v>333</v>
      </c>
      <c r="E41" s="184">
        <v>0</v>
      </c>
      <c r="F41" s="184">
        <v>10</v>
      </c>
      <c r="G41" s="184">
        <v>105</v>
      </c>
      <c r="H41" s="184">
        <v>105</v>
      </c>
      <c r="I41" s="31" t="str">
        <f>IF(F41&gt;Data!$K$5,"National Record","-")</f>
        <v>-</v>
      </c>
      <c r="J41" s="31" t="str">
        <f>IF(F41&gt;Data!$M$5,"World Record","-")</f>
        <v>-</v>
      </c>
      <c r="K41" s="52"/>
    </row>
    <row r="42" spans="1:13" ht="16.5" thickBot="1">
      <c r="A42" s="158">
        <v>39</v>
      </c>
      <c r="B42" s="179">
        <v>38</v>
      </c>
      <c r="C42" s="180">
        <v>38</v>
      </c>
      <c r="D42" s="198" t="s">
        <v>292</v>
      </c>
      <c r="E42" s="181">
        <v>0</v>
      </c>
      <c r="F42" s="181">
        <v>10</v>
      </c>
      <c r="G42" s="181">
        <v>105</v>
      </c>
      <c r="H42" s="181">
        <v>105</v>
      </c>
      <c r="I42" s="31" t="str">
        <f>IF(F42&gt;Data!$K$5,"National Record","-")</f>
        <v>-</v>
      </c>
      <c r="J42" s="31" t="str">
        <f>IF(F42&gt;Data!$M$5,"World Record","-")</f>
        <v>-</v>
      </c>
      <c r="K42" s="52"/>
    </row>
    <row r="43" spans="1:13" ht="16.5" thickBot="1">
      <c r="A43" s="158">
        <v>40</v>
      </c>
      <c r="B43" s="182">
        <v>38</v>
      </c>
      <c r="C43" s="183">
        <v>38</v>
      </c>
      <c r="D43" s="197" t="s">
        <v>178</v>
      </c>
      <c r="E43" s="184">
        <v>0</v>
      </c>
      <c r="F43" s="184">
        <v>10</v>
      </c>
      <c r="G43" s="184">
        <v>105</v>
      </c>
      <c r="H43" s="184">
        <v>105</v>
      </c>
      <c r="I43" s="31" t="str">
        <f>IF(F43&gt;Data!$K$5,"National Record","-")</f>
        <v>-</v>
      </c>
      <c r="J43" s="31" t="str">
        <f>IF(F43&gt;Data!$M$5,"World Record","-")</f>
        <v>-</v>
      </c>
      <c r="K43" s="52"/>
    </row>
    <row r="44" spans="1:13" ht="16.5" thickBot="1">
      <c r="A44" s="158">
        <v>41</v>
      </c>
      <c r="B44" s="179">
        <v>38</v>
      </c>
      <c r="C44" s="180">
        <v>38</v>
      </c>
      <c r="D44" s="198" t="s">
        <v>354</v>
      </c>
      <c r="E44" s="160">
        <v>5422</v>
      </c>
      <c r="F44" s="181">
        <v>10</v>
      </c>
      <c r="G44" s="181">
        <v>105</v>
      </c>
      <c r="H44" s="181">
        <v>105</v>
      </c>
      <c r="I44" s="31" t="str">
        <f>IF(F44&gt;Data!$K$5,"National Record","-")</f>
        <v>-</v>
      </c>
      <c r="J44" s="31" t="str">
        <f>IF(F44&gt;Data!$M$5,"World Record","-")</f>
        <v>-</v>
      </c>
      <c r="K44" s="52"/>
      <c r="M44" s="36"/>
    </row>
    <row r="45" spans="1:13" ht="16.5" thickBot="1">
      <c r="A45" s="158">
        <v>42</v>
      </c>
      <c r="B45" s="182">
        <v>38</v>
      </c>
      <c r="C45" s="183">
        <v>38</v>
      </c>
      <c r="D45" s="197" t="s">
        <v>250</v>
      </c>
      <c r="E45" s="184">
        <v>0</v>
      </c>
      <c r="F45" s="184">
        <v>10</v>
      </c>
      <c r="G45" s="184">
        <v>105</v>
      </c>
      <c r="H45" s="184">
        <v>105</v>
      </c>
      <c r="I45" s="31" t="str">
        <f>IF(F45&gt;Data!$K$5,"National Record","-")</f>
        <v>-</v>
      </c>
      <c r="J45" s="31" t="str">
        <f>IF(F45&gt;Data!$M$5,"World Record","-")</f>
        <v>-</v>
      </c>
      <c r="K45" s="52"/>
      <c r="M45" s="36"/>
    </row>
    <row r="46" spans="1:13" ht="16.5" thickBot="1">
      <c r="A46" s="158">
        <v>43</v>
      </c>
      <c r="B46" s="179">
        <v>43</v>
      </c>
      <c r="C46" s="180">
        <v>43</v>
      </c>
      <c r="D46" s="198" t="s">
        <v>256</v>
      </c>
      <c r="E46" s="181">
        <v>0</v>
      </c>
      <c r="F46" s="181">
        <v>9</v>
      </c>
      <c r="G46" s="181">
        <v>95</v>
      </c>
      <c r="H46" s="181">
        <v>95</v>
      </c>
      <c r="I46" s="31" t="str">
        <f>IF(F46&gt;Data!$K$5,"National Record","-")</f>
        <v>-</v>
      </c>
      <c r="J46" s="31" t="str">
        <f>IF(F46&gt;Data!$M$5,"World Record","-")</f>
        <v>-</v>
      </c>
      <c r="K46" s="52"/>
      <c r="M46" s="36"/>
    </row>
    <row r="47" spans="1:13" ht="16.5" thickBot="1">
      <c r="A47" s="158">
        <v>44</v>
      </c>
      <c r="B47" s="182">
        <v>43</v>
      </c>
      <c r="C47" s="183">
        <v>43</v>
      </c>
      <c r="D47" s="197" t="s">
        <v>344</v>
      </c>
      <c r="E47" s="184">
        <v>0</v>
      </c>
      <c r="F47" s="184">
        <v>9</v>
      </c>
      <c r="G47" s="184">
        <v>95</v>
      </c>
      <c r="H47" s="184">
        <v>95</v>
      </c>
      <c r="I47" s="31" t="str">
        <f>IF(F47&gt;Data!$K$5,"National Record","-")</f>
        <v>-</v>
      </c>
      <c r="J47" s="31" t="str">
        <f>IF(F47&gt;Data!$M$5,"World Record","-")</f>
        <v>-</v>
      </c>
      <c r="K47" s="52"/>
      <c r="M47" s="36"/>
    </row>
    <row r="48" spans="1:13" ht="16.5" thickBot="1">
      <c r="A48" s="158">
        <v>45</v>
      </c>
      <c r="B48" s="179">
        <v>43</v>
      </c>
      <c r="C48" s="180">
        <v>43</v>
      </c>
      <c r="D48" s="198" t="s">
        <v>193</v>
      </c>
      <c r="E48" s="181">
        <v>0</v>
      </c>
      <c r="F48" s="181">
        <v>9</v>
      </c>
      <c r="G48" s="181">
        <v>95</v>
      </c>
      <c r="H48" s="181">
        <v>95</v>
      </c>
      <c r="I48" s="31" t="str">
        <f>IF(F48&gt;Data!$K$5,"National Record","-")</f>
        <v>-</v>
      </c>
      <c r="J48" s="31" t="str">
        <f>IF(F48&gt;Data!$M$5,"World Record","-")</f>
        <v>-</v>
      </c>
      <c r="K48" s="52"/>
      <c r="M48" s="36"/>
    </row>
    <row r="49" spans="1:13" ht="16.5" thickBot="1">
      <c r="A49" s="158">
        <v>46</v>
      </c>
      <c r="B49" s="182">
        <v>43</v>
      </c>
      <c r="C49" s="183">
        <v>43</v>
      </c>
      <c r="D49" s="197" t="s">
        <v>509</v>
      </c>
      <c r="E49" s="184">
        <v>0</v>
      </c>
      <c r="F49" s="184">
        <v>9</v>
      </c>
      <c r="G49" s="184">
        <v>95</v>
      </c>
      <c r="H49" s="184">
        <v>95</v>
      </c>
      <c r="I49" s="31" t="str">
        <f>IF(F49&gt;Data!$K$5,"National Record","-")</f>
        <v>-</v>
      </c>
      <c r="J49" s="31" t="str">
        <f>IF(F49&gt;Data!$M$5,"World Record","-")</f>
        <v>-</v>
      </c>
      <c r="K49" s="52"/>
      <c r="M49" s="36"/>
    </row>
    <row r="50" spans="1:13" s="109" customFormat="1" ht="16.5" thickBot="1">
      <c r="A50" s="158">
        <v>47</v>
      </c>
      <c r="B50" s="191">
        <v>43</v>
      </c>
      <c r="C50" s="192">
        <v>43</v>
      </c>
      <c r="D50" s="200" t="s">
        <v>275</v>
      </c>
      <c r="E50" s="193">
        <v>0</v>
      </c>
      <c r="F50" s="193">
        <v>9</v>
      </c>
      <c r="G50" s="193">
        <v>95</v>
      </c>
      <c r="H50" s="193">
        <v>95</v>
      </c>
      <c r="I50" s="108" t="str">
        <f>IF(F50&gt;Data!$K$5,"National Record","-")</f>
        <v>-</v>
      </c>
      <c r="J50" s="108" t="str">
        <f>IF(F50&gt;Data!$M$5,"World Record","-")</f>
        <v>-</v>
      </c>
      <c r="K50" s="186"/>
      <c r="M50" s="190"/>
    </row>
    <row r="51" spans="1:13" ht="16.5" thickBot="1">
      <c r="A51" s="158">
        <v>48</v>
      </c>
      <c r="B51" s="175">
        <v>48</v>
      </c>
      <c r="C51" s="176">
        <v>48</v>
      </c>
      <c r="D51" s="199" t="s">
        <v>467</v>
      </c>
      <c r="E51" s="178">
        <v>0</v>
      </c>
      <c r="F51" s="178">
        <v>9</v>
      </c>
      <c r="G51" s="178">
        <v>95</v>
      </c>
      <c r="H51" s="178">
        <v>95</v>
      </c>
      <c r="I51" s="31" t="str">
        <f>IF(F51&gt;Data!$K$5,"National Record","-")</f>
        <v>-</v>
      </c>
      <c r="J51" s="31" t="str">
        <f>IF(F51&gt;Data!$M$5,"World Record","-")</f>
        <v>-</v>
      </c>
      <c r="K51" s="52"/>
      <c r="M51" s="36"/>
    </row>
    <row r="52" spans="1:13" ht="16.5" thickBot="1">
      <c r="A52" s="158">
        <v>49</v>
      </c>
      <c r="B52" s="179">
        <v>48</v>
      </c>
      <c r="C52" s="180">
        <v>48</v>
      </c>
      <c r="D52" s="198" t="s">
        <v>305</v>
      </c>
      <c r="E52" s="181">
        <v>0</v>
      </c>
      <c r="F52" s="181">
        <v>9</v>
      </c>
      <c r="G52" s="181">
        <v>95</v>
      </c>
      <c r="H52" s="181">
        <v>95</v>
      </c>
      <c r="I52" s="31" t="str">
        <f>IF(F52&gt;Data!$K$5,"National Record","-")</f>
        <v>-</v>
      </c>
      <c r="J52" s="31" t="str">
        <f>IF(F52&gt;Data!$M$5,"World Record","-")</f>
        <v>-</v>
      </c>
      <c r="K52" s="52"/>
      <c r="M52" s="36"/>
    </row>
    <row r="53" spans="1:13" ht="16.5" thickBot="1">
      <c r="A53" s="158">
        <v>50</v>
      </c>
      <c r="B53" s="182">
        <v>48</v>
      </c>
      <c r="C53" s="183">
        <v>48</v>
      </c>
      <c r="D53" s="197" t="s">
        <v>421</v>
      </c>
      <c r="E53" s="184">
        <v>0</v>
      </c>
      <c r="F53" s="184">
        <v>9</v>
      </c>
      <c r="G53" s="184">
        <v>95</v>
      </c>
      <c r="H53" s="184">
        <v>95</v>
      </c>
      <c r="I53" s="31" t="str">
        <f>IF(F53&gt;Data!$K$5,"National Record","-")</f>
        <v>-</v>
      </c>
      <c r="J53" s="31" t="str">
        <f>IF(F53&gt;Data!$M$5,"World Record","-")</f>
        <v>-</v>
      </c>
      <c r="K53" s="52"/>
      <c r="M53" s="36"/>
    </row>
    <row r="54" spans="1:13" ht="16.5" thickBot="1">
      <c r="A54" s="158">
        <v>51</v>
      </c>
      <c r="B54" s="179">
        <v>48</v>
      </c>
      <c r="C54" s="180">
        <v>48</v>
      </c>
      <c r="D54" s="198" t="s">
        <v>296</v>
      </c>
      <c r="E54" s="181">
        <v>0</v>
      </c>
      <c r="F54" s="181">
        <v>9</v>
      </c>
      <c r="G54" s="181">
        <v>95</v>
      </c>
      <c r="H54" s="181">
        <v>95</v>
      </c>
      <c r="I54" s="31" t="str">
        <f>IF(F54&gt;Data!$K$5,"National Record","-")</f>
        <v>-</v>
      </c>
      <c r="J54" s="31" t="str">
        <f>IF(F54&gt;Data!$M$5,"World Record","-")</f>
        <v>-</v>
      </c>
      <c r="K54" s="52"/>
      <c r="M54" s="36"/>
    </row>
    <row r="55" spans="1:13" ht="16.5" thickBot="1">
      <c r="A55" s="158">
        <v>52</v>
      </c>
      <c r="B55" s="182">
        <v>48</v>
      </c>
      <c r="C55" s="183">
        <v>48</v>
      </c>
      <c r="D55" s="197" t="s">
        <v>456</v>
      </c>
      <c r="E55" s="184">
        <v>0</v>
      </c>
      <c r="F55" s="184">
        <v>9</v>
      </c>
      <c r="G55" s="184">
        <v>95</v>
      </c>
      <c r="H55" s="184">
        <v>95</v>
      </c>
      <c r="I55" s="31" t="str">
        <f>IF(F55&gt;Data!$K$5,"National Record","-")</f>
        <v>-</v>
      </c>
      <c r="J55" s="31" t="str">
        <f>IF(F55&gt;Data!$M$5,"World Record","-")</f>
        <v>-</v>
      </c>
      <c r="K55" s="52"/>
      <c r="M55" s="36"/>
    </row>
    <row r="56" spans="1:13" ht="16.5" thickBot="1">
      <c r="A56" s="158">
        <v>53</v>
      </c>
      <c r="B56" s="179">
        <v>48</v>
      </c>
      <c r="C56" s="180">
        <v>48</v>
      </c>
      <c r="D56" s="198" t="s">
        <v>416</v>
      </c>
      <c r="E56" s="181">
        <v>0</v>
      </c>
      <c r="F56" s="181">
        <v>9</v>
      </c>
      <c r="G56" s="181">
        <v>95</v>
      </c>
      <c r="H56" s="181">
        <v>95</v>
      </c>
      <c r="I56" s="31" t="str">
        <f>IF(F56&gt;Data!$K$5,"National Record","-")</f>
        <v>-</v>
      </c>
      <c r="J56" s="31" t="str">
        <f>IF(F56&gt;Data!$M$5,"World Record","-")</f>
        <v>-</v>
      </c>
      <c r="K56" s="52"/>
      <c r="M56" s="36"/>
    </row>
    <row r="57" spans="1:13" ht="16.5" thickBot="1">
      <c r="A57" s="158">
        <v>54</v>
      </c>
      <c r="B57" s="182">
        <v>48</v>
      </c>
      <c r="C57" s="183">
        <v>48</v>
      </c>
      <c r="D57" s="197" t="s">
        <v>453</v>
      </c>
      <c r="E57" s="184">
        <v>0</v>
      </c>
      <c r="F57" s="184">
        <v>9</v>
      </c>
      <c r="G57" s="184">
        <v>95</v>
      </c>
      <c r="H57" s="184">
        <v>95</v>
      </c>
      <c r="I57" s="31" t="str">
        <f>IF(F57&gt;Data!$K$5,"National Record","-")</f>
        <v>-</v>
      </c>
      <c r="J57" s="31" t="str">
        <f>IF(F57&gt;Data!$M$5,"World Record","-")</f>
        <v>-</v>
      </c>
      <c r="K57" s="52"/>
      <c r="M57" s="36"/>
    </row>
    <row r="58" spans="1:13" ht="16.5" thickBot="1">
      <c r="A58" s="158">
        <v>55</v>
      </c>
      <c r="B58" s="179">
        <v>48</v>
      </c>
      <c r="C58" s="180">
        <v>48</v>
      </c>
      <c r="D58" s="198" t="s">
        <v>382</v>
      </c>
      <c r="E58" s="181">
        <v>0</v>
      </c>
      <c r="F58" s="181">
        <v>9</v>
      </c>
      <c r="G58" s="181">
        <v>95</v>
      </c>
      <c r="H58" s="181">
        <v>95</v>
      </c>
      <c r="I58" s="31" t="str">
        <f>IF(F58&gt;Data!$K$5,"National Record","-")</f>
        <v>-</v>
      </c>
      <c r="J58" s="31" t="str">
        <f>IF(F58&gt;Data!$M$5,"World Record","-")</f>
        <v>-</v>
      </c>
      <c r="K58" s="52"/>
      <c r="M58" s="36"/>
    </row>
    <row r="59" spans="1:13" ht="16.5" thickBot="1">
      <c r="A59" s="158">
        <v>56</v>
      </c>
      <c r="B59" s="182">
        <v>56</v>
      </c>
      <c r="C59" s="183">
        <v>56</v>
      </c>
      <c r="D59" s="197" t="s">
        <v>410</v>
      </c>
      <c r="E59" s="184">
        <v>0</v>
      </c>
      <c r="F59" s="184">
        <v>8</v>
      </c>
      <c r="G59" s="184">
        <v>84</v>
      </c>
      <c r="H59" s="184">
        <v>84</v>
      </c>
      <c r="I59" s="31" t="str">
        <f>IF(F59&gt;Data!$K$5,"National Record","-")</f>
        <v>-</v>
      </c>
      <c r="J59" s="31" t="str">
        <f>IF(F59&gt;Data!$M$5,"World Record","-")</f>
        <v>-</v>
      </c>
      <c r="K59" s="52"/>
      <c r="M59" s="36"/>
    </row>
    <row r="60" spans="1:13" ht="16.5" thickBot="1">
      <c r="A60" s="158">
        <v>57</v>
      </c>
      <c r="B60" s="179">
        <v>56</v>
      </c>
      <c r="C60" s="180">
        <v>56</v>
      </c>
      <c r="D60" s="198" t="s">
        <v>356</v>
      </c>
      <c r="E60" s="181">
        <v>0</v>
      </c>
      <c r="F60" s="181">
        <v>8</v>
      </c>
      <c r="G60" s="181">
        <v>84</v>
      </c>
      <c r="H60" s="181">
        <v>84</v>
      </c>
      <c r="I60" s="31" t="str">
        <f>IF(F60&gt;Data!$K$5,"National Record","-")</f>
        <v>-</v>
      </c>
      <c r="J60" s="31" t="str">
        <f>IF(F60&gt;Data!$M$5,"World Record","-")</f>
        <v>-</v>
      </c>
      <c r="K60" s="52"/>
      <c r="M60" s="36"/>
    </row>
    <row r="61" spans="1:13" ht="16.5" thickBot="1">
      <c r="A61" s="158">
        <v>58</v>
      </c>
      <c r="B61" s="182">
        <v>56</v>
      </c>
      <c r="C61" s="183">
        <v>56</v>
      </c>
      <c r="D61" s="197" t="s">
        <v>319</v>
      </c>
      <c r="E61" s="184">
        <v>0</v>
      </c>
      <c r="F61" s="184">
        <v>8</v>
      </c>
      <c r="G61" s="184">
        <v>84</v>
      </c>
      <c r="H61" s="184">
        <v>84</v>
      </c>
      <c r="I61" s="31" t="str">
        <f>IF(F61&gt;Data!$K$5,"National Record","-")</f>
        <v>-</v>
      </c>
      <c r="J61" s="31" t="str">
        <f>IF(F61&gt;Data!$M$5,"World Record","-")</f>
        <v>-</v>
      </c>
      <c r="K61" s="52"/>
      <c r="M61" s="36"/>
    </row>
    <row r="62" spans="1:13" ht="16.5" thickBot="1">
      <c r="A62" s="158">
        <v>59</v>
      </c>
      <c r="B62" s="179">
        <v>56</v>
      </c>
      <c r="C62" s="180">
        <v>56</v>
      </c>
      <c r="D62" s="198" t="s">
        <v>365</v>
      </c>
      <c r="E62" s="181">
        <v>0</v>
      </c>
      <c r="F62" s="181">
        <v>8</v>
      </c>
      <c r="G62" s="181">
        <v>84</v>
      </c>
      <c r="H62" s="181">
        <v>84</v>
      </c>
      <c r="I62" s="31" t="str">
        <f>IF(F62&gt;Data!$K$5,"National Record","-")</f>
        <v>-</v>
      </c>
      <c r="J62" s="31" t="str">
        <f>IF(F62&gt;Data!$M$5,"World Record","-")</f>
        <v>-</v>
      </c>
      <c r="K62" s="52"/>
      <c r="M62" s="36"/>
    </row>
    <row r="63" spans="1:13" ht="16.5" thickBot="1">
      <c r="A63" s="158">
        <v>60</v>
      </c>
      <c r="B63" s="182">
        <v>56</v>
      </c>
      <c r="C63" s="183">
        <v>56</v>
      </c>
      <c r="D63" s="197" t="s">
        <v>386</v>
      </c>
      <c r="E63" s="184">
        <v>0</v>
      </c>
      <c r="F63" s="184">
        <v>8</v>
      </c>
      <c r="G63" s="184">
        <v>84</v>
      </c>
      <c r="H63" s="184">
        <v>84</v>
      </c>
      <c r="I63" s="31" t="str">
        <f>IF(F63&gt;Data!$K$5,"National Record","-")</f>
        <v>-</v>
      </c>
      <c r="J63" s="31" t="str">
        <f>IF(F63&gt;Data!$M$5,"World Record","-")</f>
        <v>-</v>
      </c>
      <c r="K63" s="52"/>
      <c r="M63" s="36"/>
    </row>
    <row r="64" spans="1:13" ht="16.5" thickBot="1">
      <c r="A64" s="158">
        <v>61</v>
      </c>
      <c r="B64" s="179">
        <v>56</v>
      </c>
      <c r="C64" s="180">
        <v>56</v>
      </c>
      <c r="D64" s="198" t="s">
        <v>274</v>
      </c>
      <c r="E64" s="181">
        <v>0</v>
      </c>
      <c r="F64" s="181">
        <v>8</v>
      </c>
      <c r="G64" s="181">
        <v>84</v>
      </c>
      <c r="H64" s="181">
        <v>84</v>
      </c>
      <c r="I64" s="31" t="str">
        <f>IF(F64&gt;Data!$K$5,"National Record","-")</f>
        <v>-</v>
      </c>
      <c r="J64" s="31" t="str">
        <f>IF(F64&gt;Data!$M$5,"World Record","-")</f>
        <v>-</v>
      </c>
      <c r="K64" s="52"/>
      <c r="M64" s="36"/>
    </row>
    <row r="65" spans="1:13" ht="16.5" thickBot="1">
      <c r="A65" s="158">
        <v>62</v>
      </c>
      <c r="B65" s="182">
        <v>56</v>
      </c>
      <c r="C65" s="183">
        <v>56</v>
      </c>
      <c r="D65" s="197" t="s">
        <v>213</v>
      </c>
      <c r="E65" s="184">
        <v>0</v>
      </c>
      <c r="F65" s="184">
        <v>8</v>
      </c>
      <c r="G65" s="184">
        <v>84</v>
      </c>
      <c r="H65" s="184">
        <v>84</v>
      </c>
      <c r="I65" s="31" t="str">
        <f>IF(F65&gt;Data!$K$5,"National Record","-")</f>
        <v>-</v>
      </c>
      <c r="J65" s="31" t="str">
        <f>IF(F65&gt;Data!$M$5,"World Record","-")</f>
        <v>-</v>
      </c>
      <c r="K65" s="52"/>
      <c r="M65" s="36"/>
    </row>
    <row r="66" spans="1:13" ht="16.5" thickBot="1">
      <c r="A66" s="158">
        <v>63</v>
      </c>
      <c r="B66" s="179">
        <v>56</v>
      </c>
      <c r="C66" s="180">
        <v>56</v>
      </c>
      <c r="D66" s="198" t="s">
        <v>426</v>
      </c>
      <c r="E66" s="181">
        <v>0</v>
      </c>
      <c r="F66" s="181">
        <v>8</v>
      </c>
      <c r="G66" s="181">
        <v>84</v>
      </c>
      <c r="H66" s="181">
        <v>84</v>
      </c>
      <c r="I66" s="31" t="str">
        <f>IF(F66&gt;Data!$K$5,"National Record","-")</f>
        <v>-</v>
      </c>
      <c r="J66" s="31" t="str">
        <f>IF(F66&gt;Data!$M$5,"World Record","-")</f>
        <v>-</v>
      </c>
      <c r="K66" s="52"/>
      <c r="M66" s="36"/>
    </row>
    <row r="67" spans="1:13" ht="16.5" thickBot="1">
      <c r="A67" s="158">
        <v>64</v>
      </c>
      <c r="B67" s="182">
        <v>64</v>
      </c>
      <c r="C67" s="183">
        <v>64</v>
      </c>
      <c r="D67" s="197" t="s">
        <v>293</v>
      </c>
      <c r="E67" s="184">
        <v>0</v>
      </c>
      <c r="F67" s="184">
        <v>7</v>
      </c>
      <c r="G67" s="184">
        <v>74</v>
      </c>
      <c r="H67" s="184">
        <v>74</v>
      </c>
      <c r="I67" s="31" t="str">
        <f>IF(F67&gt;Data!$K$5,"National Record","-")</f>
        <v>-</v>
      </c>
      <c r="J67" s="31" t="str">
        <f>IF(F67&gt;Data!$M$5,"World Record","-")</f>
        <v>-</v>
      </c>
      <c r="K67" s="52"/>
      <c r="M67" s="36"/>
    </row>
    <row r="68" spans="1:13" ht="16.5" thickBot="1">
      <c r="A68" s="158">
        <v>65</v>
      </c>
      <c r="B68" s="179">
        <v>64</v>
      </c>
      <c r="C68" s="180">
        <v>64</v>
      </c>
      <c r="D68" s="198" t="s">
        <v>286</v>
      </c>
      <c r="E68" s="181">
        <v>0</v>
      </c>
      <c r="F68" s="181">
        <v>7</v>
      </c>
      <c r="G68" s="181">
        <v>74</v>
      </c>
      <c r="H68" s="181">
        <v>74</v>
      </c>
      <c r="I68" s="31" t="str">
        <f>IF(F68&gt;Data!$K$5,"National Record","-")</f>
        <v>-</v>
      </c>
      <c r="J68" s="31" t="str">
        <f>IF(F68&gt;Data!$M$5,"World Record","-")</f>
        <v>-</v>
      </c>
      <c r="K68" s="52"/>
      <c r="M68" s="36"/>
    </row>
    <row r="69" spans="1:13" ht="16.5" thickBot="1">
      <c r="A69" s="158">
        <v>66</v>
      </c>
      <c r="B69" s="182">
        <v>64</v>
      </c>
      <c r="C69" s="183">
        <v>64</v>
      </c>
      <c r="D69" s="197" t="s">
        <v>505</v>
      </c>
      <c r="E69" s="184">
        <v>0</v>
      </c>
      <c r="F69" s="184">
        <v>7</v>
      </c>
      <c r="G69" s="184">
        <v>74</v>
      </c>
      <c r="H69" s="184">
        <v>74</v>
      </c>
      <c r="I69" s="31" t="str">
        <f>IF(F69&gt;Data!$K$5,"National Record","-")</f>
        <v>-</v>
      </c>
      <c r="J69" s="31" t="str">
        <f>IF(F69&gt;Data!$M$5,"World Record","-")</f>
        <v>-</v>
      </c>
      <c r="K69" s="52"/>
      <c r="M69" s="36"/>
    </row>
    <row r="70" spans="1:13" ht="16.5" thickBot="1">
      <c r="A70" s="158">
        <v>67</v>
      </c>
      <c r="B70" s="191">
        <v>64</v>
      </c>
      <c r="C70" s="180">
        <v>64</v>
      </c>
      <c r="D70" s="198" t="s">
        <v>323</v>
      </c>
      <c r="E70" s="181">
        <v>0</v>
      </c>
      <c r="F70" s="181">
        <v>7</v>
      </c>
      <c r="G70" s="181">
        <v>74</v>
      </c>
      <c r="H70" s="181">
        <v>74</v>
      </c>
      <c r="I70" s="31" t="str">
        <f>IF(F70&gt;Data!$K$5,"National Record","-")</f>
        <v>-</v>
      </c>
      <c r="J70" s="31" t="str">
        <f>IF(F70&gt;Data!$M$5,"World Record","-")</f>
        <v>-</v>
      </c>
      <c r="K70" s="52"/>
      <c r="M70" s="36"/>
    </row>
    <row r="71" spans="1:13" ht="16.5" thickBot="1">
      <c r="A71" s="158">
        <v>68</v>
      </c>
      <c r="B71" s="175">
        <v>68</v>
      </c>
      <c r="C71" s="176">
        <v>68</v>
      </c>
      <c r="D71" s="199" t="s">
        <v>394</v>
      </c>
      <c r="E71" s="178">
        <v>0</v>
      </c>
      <c r="F71" s="178">
        <v>7</v>
      </c>
      <c r="G71" s="178">
        <v>74</v>
      </c>
      <c r="H71" s="178">
        <v>74</v>
      </c>
      <c r="I71" s="31" t="str">
        <f>IF(F71&gt;Data!$K$5,"National Record","-")</f>
        <v>-</v>
      </c>
      <c r="J71" s="31" t="str">
        <f>IF(F71&gt;Data!$M$5,"World Record","-")</f>
        <v>-</v>
      </c>
      <c r="K71" s="52"/>
      <c r="M71" s="36"/>
    </row>
    <row r="72" spans="1:13" ht="16.5" thickBot="1">
      <c r="A72" s="158">
        <v>69</v>
      </c>
      <c r="B72" s="179">
        <v>68</v>
      </c>
      <c r="C72" s="180">
        <v>68</v>
      </c>
      <c r="D72" s="198" t="s">
        <v>290</v>
      </c>
      <c r="E72" s="181">
        <v>0</v>
      </c>
      <c r="F72" s="181">
        <v>7</v>
      </c>
      <c r="G72" s="181">
        <v>74</v>
      </c>
      <c r="H72" s="181">
        <v>74</v>
      </c>
      <c r="I72" s="31" t="str">
        <f>IF(F72&gt;Data!$K$5,"National Record","-")</f>
        <v>-</v>
      </c>
      <c r="J72" s="31" t="str">
        <f>IF(F72&gt;Data!$M$5,"World Record","-")</f>
        <v>-</v>
      </c>
      <c r="K72" s="52"/>
      <c r="M72" s="36"/>
    </row>
    <row r="73" spans="1:13" ht="16.5" thickBot="1">
      <c r="A73" s="158">
        <v>70</v>
      </c>
      <c r="B73" s="182">
        <v>68</v>
      </c>
      <c r="C73" s="183">
        <v>68</v>
      </c>
      <c r="D73" s="197" t="s">
        <v>398</v>
      </c>
      <c r="E73" s="160">
        <v>6146</v>
      </c>
      <c r="F73" s="184">
        <v>7</v>
      </c>
      <c r="G73" s="184">
        <v>74</v>
      </c>
      <c r="H73" s="184">
        <v>74</v>
      </c>
      <c r="I73" s="31" t="str">
        <f>IF(F73&gt;Data!$K$5,"National Record","-")</f>
        <v>-</v>
      </c>
      <c r="J73" s="31" t="str">
        <f>IF(F73&gt;Data!$M$5,"World Record","-")</f>
        <v>-</v>
      </c>
      <c r="K73" s="52"/>
      <c r="M73" s="36"/>
    </row>
    <row r="74" spans="1:13" ht="16.5" thickBot="1">
      <c r="A74" s="158">
        <v>71</v>
      </c>
      <c r="B74" s="179">
        <v>68</v>
      </c>
      <c r="C74" s="180">
        <v>68</v>
      </c>
      <c r="D74" s="198" t="s">
        <v>320</v>
      </c>
      <c r="E74" s="181">
        <v>0</v>
      </c>
      <c r="F74" s="181">
        <v>7</v>
      </c>
      <c r="G74" s="181">
        <v>74</v>
      </c>
      <c r="H74" s="181">
        <v>74</v>
      </c>
      <c r="I74" s="31" t="str">
        <f>IF(F74&gt;Data!$K$5,"National Record","-")</f>
        <v>-</v>
      </c>
      <c r="J74" s="31" t="str">
        <f>IF(F74&gt;Data!$M$5,"World Record","-")</f>
        <v>-</v>
      </c>
      <c r="K74" s="52"/>
      <c r="M74" s="36"/>
    </row>
    <row r="75" spans="1:13" ht="16.5" thickBot="1">
      <c r="A75" s="158">
        <v>72</v>
      </c>
      <c r="B75" s="182">
        <v>68</v>
      </c>
      <c r="C75" s="183">
        <v>68</v>
      </c>
      <c r="D75" s="197" t="s">
        <v>225</v>
      </c>
      <c r="E75" s="184">
        <v>0</v>
      </c>
      <c r="F75" s="184">
        <v>7</v>
      </c>
      <c r="G75" s="184">
        <v>74</v>
      </c>
      <c r="H75" s="184">
        <v>74</v>
      </c>
      <c r="I75" s="31" t="str">
        <f>IF(F75&gt;Data!$K$5,"National Record","-")</f>
        <v>-</v>
      </c>
      <c r="J75" s="31" t="str">
        <f>IF(F75&gt;Data!$M$5,"World Record","-")</f>
        <v>-</v>
      </c>
      <c r="K75" s="52"/>
      <c r="M75" s="36"/>
    </row>
    <row r="76" spans="1:13" ht="16.5" thickBot="1">
      <c r="A76" s="158">
        <v>73</v>
      </c>
      <c r="B76" s="179">
        <v>68</v>
      </c>
      <c r="C76" s="180">
        <v>68</v>
      </c>
      <c r="D76" s="198" t="s">
        <v>422</v>
      </c>
      <c r="E76" s="181">
        <v>0</v>
      </c>
      <c r="F76" s="181">
        <v>7</v>
      </c>
      <c r="G76" s="181">
        <v>74</v>
      </c>
      <c r="H76" s="181">
        <v>74</v>
      </c>
      <c r="I76" s="31" t="str">
        <f>IF(F76&gt;Data!$K$5,"National Record","-")</f>
        <v>-</v>
      </c>
      <c r="J76" s="31" t="str">
        <f>IF(F76&gt;Data!$M$5,"World Record","-")</f>
        <v>-</v>
      </c>
      <c r="K76" s="52"/>
      <c r="M76" s="36"/>
    </row>
    <row r="77" spans="1:13" ht="16.5" thickBot="1">
      <c r="A77" s="158">
        <v>74</v>
      </c>
      <c r="B77" s="182">
        <v>68</v>
      </c>
      <c r="C77" s="183">
        <v>68</v>
      </c>
      <c r="D77" s="197" t="s">
        <v>445</v>
      </c>
      <c r="E77" s="184">
        <v>0</v>
      </c>
      <c r="F77" s="184">
        <v>7</v>
      </c>
      <c r="G77" s="184">
        <v>74</v>
      </c>
      <c r="H77" s="184">
        <v>74</v>
      </c>
      <c r="I77" s="31" t="str">
        <f>IF(F77&gt;Data!$K$5,"National Record","-")</f>
        <v>-</v>
      </c>
      <c r="J77" s="31" t="str">
        <f>IF(F77&gt;Data!$M$5,"World Record","-")</f>
        <v>-</v>
      </c>
      <c r="K77" s="52"/>
      <c r="M77" s="36"/>
    </row>
    <row r="78" spans="1:13" ht="16.5" thickBot="1">
      <c r="A78" s="158">
        <v>75</v>
      </c>
      <c r="B78" s="179">
        <v>68</v>
      </c>
      <c r="C78" s="180">
        <v>68</v>
      </c>
      <c r="D78" s="198" t="s">
        <v>443</v>
      </c>
      <c r="E78" s="181">
        <v>0</v>
      </c>
      <c r="F78" s="181">
        <v>7</v>
      </c>
      <c r="G78" s="181">
        <v>74</v>
      </c>
      <c r="H78" s="181">
        <v>74</v>
      </c>
      <c r="I78" s="31" t="str">
        <f>IF(F78&gt;Data!$K$5,"National Record","-")</f>
        <v>-</v>
      </c>
      <c r="J78" s="31" t="str">
        <f>IF(F78&gt;Data!$M$5,"World Record","-")</f>
        <v>-</v>
      </c>
      <c r="K78" s="52"/>
      <c r="M78" s="36"/>
    </row>
    <row r="79" spans="1:13" ht="16.5" thickBot="1">
      <c r="A79" s="158">
        <v>76</v>
      </c>
      <c r="B79" s="182">
        <v>68</v>
      </c>
      <c r="C79" s="183">
        <v>68</v>
      </c>
      <c r="D79" s="197" t="s">
        <v>310</v>
      </c>
      <c r="E79" s="184">
        <v>0</v>
      </c>
      <c r="F79" s="184">
        <v>7</v>
      </c>
      <c r="G79" s="184">
        <v>74</v>
      </c>
      <c r="H79" s="184">
        <v>74</v>
      </c>
      <c r="I79" s="31" t="str">
        <f>IF(F79&gt;Data!$K$5,"National Record","-")</f>
        <v>-</v>
      </c>
      <c r="J79" s="31" t="str">
        <f>IF(F79&gt;Data!$M$5,"World Record","-")</f>
        <v>-</v>
      </c>
      <c r="K79" s="52"/>
    </row>
    <row r="80" spans="1:13" ht="16.5" thickBot="1">
      <c r="A80" s="158">
        <v>77</v>
      </c>
      <c r="B80" s="179">
        <v>68</v>
      </c>
      <c r="C80" s="180">
        <v>68</v>
      </c>
      <c r="D80" s="198" t="s">
        <v>255</v>
      </c>
      <c r="E80" s="181">
        <v>0</v>
      </c>
      <c r="F80" s="181">
        <v>7</v>
      </c>
      <c r="G80" s="181">
        <v>74</v>
      </c>
      <c r="H80" s="181">
        <v>74</v>
      </c>
      <c r="I80" s="31" t="str">
        <f>IF(F80&gt;Data!$K$5,"National Record","-")</f>
        <v>-</v>
      </c>
      <c r="J80" s="31" t="str">
        <f>IF(F80&gt;Data!$M$5,"World Record","-")</f>
        <v>-</v>
      </c>
      <c r="K80" s="52"/>
    </row>
    <row r="81" spans="1:11" ht="16.5" thickBot="1">
      <c r="A81" s="158">
        <v>78</v>
      </c>
      <c r="B81" s="182">
        <v>68</v>
      </c>
      <c r="C81" s="183">
        <v>68</v>
      </c>
      <c r="D81" s="197" t="s">
        <v>407</v>
      </c>
      <c r="E81" s="184">
        <v>0</v>
      </c>
      <c r="F81" s="184">
        <v>7</v>
      </c>
      <c r="G81" s="184">
        <v>74</v>
      </c>
      <c r="H81" s="184">
        <v>74</v>
      </c>
      <c r="I81" s="31" t="str">
        <f>IF(F81&gt;Data!$K$5,"National Record","-")</f>
        <v>-</v>
      </c>
      <c r="J81" s="31" t="str">
        <f>IF(F81&gt;Data!$M$5,"World Record","-")</f>
        <v>-</v>
      </c>
      <c r="K81" s="52"/>
    </row>
    <row r="82" spans="1:11" ht="16.5" thickBot="1">
      <c r="A82" s="158">
        <v>79</v>
      </c>
      <c r="B82" s="179">
        <v>68</v>
      </c>
      <c r="C82" s="180">
        <v>68</v>
      </c>
      <c r="D82" s="198" t="s">
        <v>247</v>
      </c>
      <c r="E82" s="181">
        <v>0</v>
      </c>
      <c r="F82" s="181">
        <v>7</v>
      </c>
      <c r="G82" s="181">
        <v>74</v>
      </c>
      <c r="H82" s="181">
        <v>74</v>
      </c>
      <c r="I82" s="31" t="str">
        <f>IF(F82&gt;Data!$K$5,"National Record","-")</f>
        <v>-</v>
      </c>
      <c r="J82" s="31" t="str">
        <f>IF(F82&gt;Data!$M$5,"World Record","-")</f>
        <v>-</v>
      </c>
      <c r="K82" s="52"/>
    </row>
    <row r="83" spans="1:11" ht="16.5" thickBot="1">
      <c r="A83" s="158">
        <v>80</v>
      </c>
      <c r="B83" s="182">
        <v>80</v>
      </c>
      <c r="C83" s="183">
        <v>80</v>
      </c>
      <c r="D83" s="197" t="s">
        <v>370</v>
      </c>
      <c r="E83" s="184">
        <v>0</v>
      </c>
      <c r="F83" s="184">
        <v>6</v>
      </c>
      <c r="G83" s="184">
        <v>63</v>
      </c>
      <c r="H83" s="184">
        <v>63</v>
      </c>
      <c r="I83" s="31" t="str">
        <f>IF(F83&gt;Data!$K$5,"National Record","-")</f>
        <v>-</v>
      </c>
      <c r="J83" s="31" t="str">
        <f>IF(F83&gt;Data!$M$5,"World Record","-")</f>
        <v>-</v>
      </c>
      <c r="K83" s="52"/>
    </row>
    <row r="84" spans="1:11" ht="16.5" thickBot="1">
      <c r="A84" s="158">
        <v>81</v>
      </c>
      <c r="B84" s="179">
        <v>80</v>
      </c>
      <c r="C84" s="180">
        <v>80</v>
      </c>
      <c r="D84" s="198" t="s">
        <v>357</v>
      </c>
      <c r="E84" s="160">
        <v>5364</v>
      </c>
      <c r="F84" s="181">
        <v>6</v>
      </c>
      <c r="G84" s="181">
        <v>63</v>
      </c>
      <c r="H84" s="181">
        <v>63</v>
      </c>
      <c r="I84" s="31" t="str">
        <f>IF(F84&gt;Data!$K$5,"National Record","-")</f>
        <v>-</v>
      </c>
      <c r="J84" s="31" t="str">
        <f>IF(F84&gt;Data!$M$5,"World Record","-")</f>
        <v>-</v>
      </c>
      <c r="K84" s="52"/>
    </row>
    <row r="85" spans="1:11" ht="16.5" thickBot="1">
      <c r="A85" s="158">
        <v>82</v>
      </c>
      <c r="B85" s="182">
        <v>80</v>
      </c>
      <c r="C85" s="183">
        <v>80</v>
      </c>
      <c r="D85" s="197" t="s">
        <v>239</v>
      </c>
      <c r="E85" s="184">
        <v>0</v>
      </c>
      <c r="F85" s="184">
        <v>6</v>
      </c>
      <c r="G85" s="184">
        <v>63</v>
      </c>
      <c r="H85" s="184">
        <v>63</v>
      </c>
      <c r="I85" s="31" t="str">
        <f>IF(F85&gt;Data!$K$5,"National Record","-")</f>
        <v>-</v>
      </c>
      <c r="J85" s="31" t="str">
        <f>IF(F85&gt;Data!$M$5,"World Record","-")</f>
        <v>-</v>
      </c>
      <c r="K85" s="52"/>
    </row>
    <row r="86" spans="1:11" ht="16.5" thickBot="1">
      <c r="A86" s="158">
        <v>83</v>
      </c>
      <c r="B86" s="179">
        <v>80</v>
      </c>
      <c r="C86" s="180">
        <v>80</v>
      </c>
      <c r="D86" s="198" t="s">
        <v>507</v>
      </c>
      <c r="E86" s="181">
        <v>0</v>
      </c>
      <c r="F86" s="181">
        <v>6</v>
      </c>
      <c r="G86" s="181">
        <v>63</v>
      </c>
      <c r="H86" s="181">
        <v>63</v>
      </c>
      <c r="I86" s="31" t="str">
        <f>IF(F86&gt;Data!$K$5,"National Record","-")</f>
        <v>-</v>
      </c>
      <c r="J86" s="31" t="str">
        <f>IF(F86&gt;Data!$M$5,"World Record","-")</f>
        <v>-</v>
      </c>
      <c r="K86" s="52"/>
    </row>
    <row r="87" spans="1:11" ht="16.5" thickBot="1">
      <c r="A87" s="158">
        <v>84</v>
      </c>
      <c r="B87" s="182">
        <v>80</v>
      </c>
      <c r="C87" s="183">
        <v>80</v>
      </c>
      <c r="D87" s="197" t="s">
        <v>268</v>
      </c>
      <c r="E87" s="184">
        <v>0</v>
      </c>
      <c r="F87" s="184">
        <v>6</v>
      </c>
      <c r="G87" s="184">
        <v>63</v>
      </c>
      <c r="H87" s="184">
        <v>63</v>
      </c>
      <c r="I87" s="31" t="str">
        <f>IF(F87&gt;Data!$K$5,"National Record","-")</f>
        <v>-</v>
      </c>
      <c r="J87" s="31" t="str">
        <f>IF(F87&gt;Data!$M$5,"World Record","-")</f>
        <v>-</v>
      </c>
      <c r="K87" s="52"/>
    </row>
    <row r="88" spans="1:11" ht="16.5" thickBot="1">
      <c r="A88" s="158">
        <v>85</v>
      </c>
      <c r="B88" s="179">
        <v>80</v>
      </c>
      <c r="C88" s="180">
        <v>80</v>
      </c>
      <c r="D88" s="198" t="s">
        <v>502</v>
      </c>
      <c r="E88" s="181">
        <v>0</v>
      </c>
      <c r="F88" s="181">
        <v>6</v>
      </c>
      <c r="G88" s="181">
        <v>63</v>
      </c>
      <c r="H88" s="181">
        <v>63</v>
      </c>
      <c r="I88" s="31" t="str">
        <f>IF(F88&gt;Data!$K$5,"National Record","-")</f>
        <v>-</v>
      </c>
      <c r="J88" s="31" t="str">
        <f>IF(F88&gt;Data!$M$5,"World Record","-")</f>
        <v>-</v>
      </c>
      <c r="K88" s="52"/>
    </row>
    <row r="89" spans="1:11" ht="16.5" thickBot="1">
      <c r="A89" s="158">
        <v>86</v>
      </c>
      <c r="B89" s="182">
        <v>80</v>
      </c>
      <c r="C89" s="183">
        <v>80</v>
      </c>
      <c r="D89" s="197" t="s">
        <v>202</v>
      </c>
      <c r="E89" s="184">
        <v>0</v>
      </c>
      <c r="F89" s="184">
        <v>6</v>
      </c>
      <c r="G89" s="184">
        <v>63</v>
      </c>
      <c r="H89" s="184">
        <v>63</v>
      </c>
      <c r="I89" s="31" t="str">
        <f>IF(F89&gt;Data!$K$5,"National Record","-")</f>
        <v>-</v>
      </c>
      <c r="J89" s="31" t="str">
        <f>IF(F89&gt;Data!$M$5,"World Record","-")</f>
        <v>-</v>
      </c>
      <c r="K89" s="52"/>
    </row>
    <row r="90" spans="1:11" ht="16.5" thickBot="1">
      <c r="A90" s="158">
        <v>87</v>
      </c>
      <c r="B90" s="179">
        <v>80</v>
      </c>
      <c r="C90" s="180">
        <v>80</v>
      </c>
      <c r="D90" s="198" t="s">
        <v>318</v>
      </c>
      <c r="E90" s="181">
        <v>0</v>
      </c>
      <c r="F90" s="181">
        <v>6</v>
      </c>
      <c r="G90" s="181">
        <v>63</v>
      </c>
      <c r="H90" s="181">
        <v>63</v>
      </c>
      <c r="I90" s="31" t="str">
        <f>IF(F90&gt;Data!$K$5,"National Record","-")</f>
        <v>-</v>
      </c>
      <c r="J90" s="31" t="str">
        <f>IF(F90&gt;Data!$M$5,"World Record","-")</f>
        <v>-</v>
      </c>
      <c r="K90" s="52"/>
    </row>
    <row r="91" spans="1:11" ht="16.5" thickBot="1">
      <c r="A91" s="158">
        <v>88</v>
      </c>
      <c r="B91" s="182">
        <v>80</v>
      </c>
      <c r="C91" s="183">
        <v>80</v>
      </c>
      <c r="D91" s="197" t="s">
        <v>406</v>
      </c>
      <c r="E91" s="184">
        <v>0</v>
      </c>
      <c r="F91" s="184">
        <v>6</v>
      </c>
      <c r="G91" s="184">
        <v>63</v>
      </c>
      <c r="H91" s="184">
        <v>63</v>
      </c>
      <c r="I91" s="31" t="str">
        <f>IF(F91&gt;Data!$K$5,"National Record","-")</f>
        <v>-</v>
      </c>
      <c r="J91" s="31" t="str">
        <f>IF(F91&gt;Data!$M$5,"World Record","-")</f>
        <v>-</v>
      </c>
      <c r="K91" s="52"/>
    </row>
    <row r="92" spans="1:11" ht="16.5" thickBot="1">
      <c r="A92" s="158">
        <v>89</v>
      </c>
      <c r="B92" s="179">
        <v>80</v>
      </c>
      <c r="C92" s="180">
        <v>80</v>
      </c>
      <c r="D92" s="198" t="s">
        <v>464</v>
      </c>
      <c r="E92" s="181">
        <v>0</v>
      </c>
      <c r="F92" s="181">
        <v>6</v>
      </c>
      <c r="G92" s="181">
        <v>63</v>
      </c>
      <c r="H92" s="181">
        <v>63</v>
      </c>
      <c r="I92" s="31" t="str">
        <f>IF(F92&gt;Data!$K$5,"National Record","-")</f>
        <v>-</v>
      </c>
      <c r="J92" s="31" t="str">
        <f>IF(F92&gt;Data!$M$5,"World Record","-")</f>
        <v>-</v>
      </c>
      <c r="K92" s="52"/>
    </row>
    <row r="93" spans="1:11" ht="16.5" thickBot="1">
      <c r="A93" s="158">
        <v>90</v>
      </c>
      <c r="B93" s="182">
        <v>80</v>
      </c>
      <c r="C93" s="183">
        <v>80</v>
      </c>
      <c r="D93" s="197" t="s">
        <v>371</v>
      </c>
      <c r="E93" s="160">
        <v>4867</v>
      </c>
      <c r="F93" s="184">
        <v>6</v>
      </c>
      <c r="G93" s="184">
        <v>63</v>
      </c>
      <c r="H93" s="184">
        <v>63</v>
      </c>
      <c r="I93" s="31" t="str">
        <f>IF(F93&gt;Data!$K$5,"National Record","-")</f>
        <v>-</v>
      </c>
      <c r="J93" s="31" t="str">
        <f>IF(F93&gt;Data!$M$5,"World Record","-")</f>
        <v>-</v>
      </c>
      <c r="K93" s="52"/>
    </row>
    <row r="94" spans="1:11" ht="16.5" thickBot="1">
      <c r="A94" s="158">
        <v>91</v>
      </c>
      <c r="B94" s="179">
        <v>80</v>
      </c>
      <c r="C94" s="180">
        <v>80</v>
      </c>
      <c r="D94" s="198" t="s">
        <v>206</v>
      </c>
      <c r="E94" s="181">
        <v>0</v>
      </c>
      <c r="F94" s="181">
        <v>6</v>
      </c>
      <c r="G94" s="181">
        <v>63</v>
      </c>
      <c r="H94" s="181">
        <v>63</v>
      </c>
      <c r="I94" s="31" t="str">
        <f>IF(F94&gt;Data!$K$5,"National Record","-")</f>
        <v>-</v>
      </c>
      <c r="J94" s="31" t="str">
        <f>IF(F94&gt;Data!$M$5,"World Record","-")</f>
        <v>-</v>
      </c>
      <c r="K94" s="52"/>
    </row>
    <row r="95" spans="1:11" ht="16.5" thickBot="1">
      <c r="A95" s="158">
        <v>92</v>
      </c>
      <c r="B95" s="182">
        <v>80</v>
      </c>
      <c r="C95" s="183">
        <v>80</v>
      </c>
      <c r="D95" s="197" t="s">
        <v>200</v>
      </c>
      <c r="E95" s="184">
        <v>0</v>
      </c>
      <c r="F95" s="184">
        <v>6</v>
      </c>
      <c r="G95" s="184">
        <v>63</v>
      </c>
      <c r="H95" s="184">
        <v>63</v>
      </c>
      <c r="I95" s="31" t="str">
        <f>IF(F95&gt;Data!$K$5,"National Record","-")</f>
        <v>-</v>
      </c>
      <c r="J95" s="31" t="str">
        <f>IF(F95&gt;Data!$M$5,"World Record","-")</f>
        <v>-</v>
      </c>
      <c r="K95" s="52"/>
    </row>
    <row r="96" spans="1:11" ht="16.5" thickBot="1">
      <c r="A96" s="158">
        <v>93</v>
      </c>
      <c r="B96" s="179">
        <v>80</v>
      </c>
      <c r="C96" s="180">
        <v>80</v>
      </c>
      <c r="D96" s="198" t="s">
        <v>373</v>
      </c>
      <c r="E96" s="181">
        <v>0</v>
      </c>
      <c r="F96" s="181">
        <v>6</v>
      </c>
      <c r="G96" s="181">
        <v>63</v>
      </c>
      <c r="H96" s="181">
        <v>63</v>
      </c>
      <c r="I96" s="31" t="str">
        <f>IF(F96&gt;Data!$K$5,"National Record","-")</f>
        <v>-</v>
      </c>
      <c r="J96" s="31" t="str">
        <f>IF(F96&gt;Data!$M$5,"World Record","-")</f>
        <v>-</v>
      </c>
      <c r="K96" s="52"/>
    </row>
    <row r="97" spans="1:11" ht="16.5" thickBot="1">
      <c r="A97" s="158">
        <v>94</v>
      </c>
      <c r="B97" s="182">
        <v>80</v>
      </c>
      <c r="C97" s="183">
        <v>80</v>
      </c>
      <c r="D97" s="197" t="s">
        <v>236</v>
      </c>
      <c r="E97" s="184">
        <v>0</v>
      </c>
      <c r="F97" s="184">
        <v>6</v>
      </c>
      <c r="G97" s="184">
        <v>63</v>
      </c>
      <c r="H97" s="184">
        <v>63</v>
      </c>
      <c r="I97" s="31" t="str">
        <f>IF(F97&gt;Data!$K$5,"National Record","-")</f>
        <v>-</v>
      </c>
      <c r="J97" s="31" t="str">
        <f>IF(F97&gt;Data!$M$5,"World Record","-")</f>
        <v>-</v>
      </c>
      <c r="K97" s="52"/>
    </row>
    <row r="98" spans="1:11" ht="16.5" thickBot="1">
      <c r="A98" s="158">
        <v>95</v>
      </c>
      <c r="B98" s="179">
        <v>95</v>
      </c>
      <c r="C98" s="180">
        <v>95</v>
      </c>
      <c r="D98" s="163" t="str">
        <f>[3]Data!$A76</f>
        <v>Adithya Gowda D M</v>
      </c>
      <c r="E98" s="181">
        <v>0</v>
      </c>
      <c r="F98" s="181">
        <v>5</v>
      </c>
      <c r="G98" s="181">
        <v>53</v>
      </c>
      <c r="H98" s="181">
        <v>53</v>
      </c>
      <c r="I98" s="31" t="str">
        <f>IF(F98&gt;Data!$K$5,"National Record","-")</f>
        <v>-</v>
      </c>
      <c r="J98" s="31" t="str">
        <f>IF(F98&gt;Data!$M$5,"World Record","-")</f>
        <v>-</v>
      </c>
      <c r="K98" s="52"/>
    </row>
    <row r="99" spans="1:11" ht="16.5" thickBot="1">
      <c r="A99" s="158">
        <v>96</v>
      </c>
      <c r="B99" s="182">
        <v>95</v>
      </c>
      <c r="C99" s="183">
        <v>95</v>
      </c>
      <c r="D99" s="197" t="s">
        <v>448</v>
      </c>
      <c r="E99" s="184">
        <v>0</v>
      </c>
      <c r="F99" s="184">
        <v>5</v>
      </c>
      <c r="G99" s="184">
        <v>53</v>
      </c>
      <c r="H99" s="184">
        <v>53</v>
      </c>
      <c r="I99" s="31" t="str">
        <f>IF(F99&gt;Data!$K$5,"National Record","-")</f>
        <v>-</v>
      </c>
      <c r="J99" s="31" t="str">
        <f>IF(F99&gt;Data!$M$5,"World Record","-")</f>
        <v>-</v>
      </c>
      <c r="K99" s="52"/>
    </row>
    <row r="100" spans="1:11" ht="16.5" thickBot="1">
      <c r="A100" s="158">
        <v>97</v>
      </c>
      <c r="B100" s="179">
        <v>95</v>
      </c>
      <c r="C100" s="180">
        <v>95</v>
      </c>
      <c r="D100" s="198" t="s">
        <v>503</v>
      </c>
      <c r="E100" s="181">
        <v>0</v>
      </c>
      <c r="F100" s="181">
        <v>5</v>
      </c>
      <c r="G100" s="181">
        <v>53</v>
      </c>
      <c r="H100" s="181">
        <v>53</v>
      </c>
      <c r="I100" s="31" t="str">
        <f>IF(F100&gt;Data!$K$5,"National Record","-")</f>
        <v>-</v>
      </c>
      <c r="J100" s="31" t="str">
        <f>IF(F100&gt;Data!$M$5,"World Record","-")</f>
        <v>-</v>
      </c>
      <c r="K100" s="52"/>
    </row>
    <row r="101" spans="1:11" ht="16.5" thickBot="1">
      <c r="A101" s="158">
        <v>98</v>
      </c>
      <c r="B101" s="182">
        <v>95</v>
      </c>
      <c r="C101" s="183">
        <v>95</v>
      </c>
      <c r="D101" s="197" t="s">
        <v>203</v>
      </c>
      <c r="E101" s="184">
        <v>0</v>
      </c>
      <c r="F101" s="184">
        <v>5</v>
      </c>
      <c r="G101" s="184">
        <v>53</v>
      </c>
      <c r="H101" s="184">
        <v>53</v>
      </c>
      <c r="I101" s="31" t="str">
        <f>IF(F101&gt;Data!$K$5,"National Record","-")</f>
        <v>-</v>
      </c>
      <c r="J101" s="31" t="str">
        <f>IF(F101&gt;Data!$M$5,"World Record","-")</f>
        <v>-</v>
      </c>
      <c r="K101" s="52"/>
    </row>
    <row r="102" spans="1:11" ht="16.5" thickBot="1">
      <c r="A102" s="158">
        <v>99</v>
      </c>
      <c r="B102" s="179">
        <v>95</v>
      </c>
      <c r="C102" s="180">
        <v>95</v>
      </c>
      <c r="D102" s="198" t="s">
        <v>179</v>
      </c>
      <c r="E102" s="181">
        <v>0</v>
      </c>
      <c r="F102" s="181">
        <v>5</v>
      </c>
      <c r="G102" s="181">
        <v>53</v>
      </c>
      <c r="H102" s="181">
        <v>53</v>
      </c>
      <c r="I102" s="31" t="str">
        <f>IF(F102&gt;Data!$K$5,"National Record","-")</f>
        <v>-</v>
      </c>
      <c r="J102" s="31" t="str">
        <f>IF(F102&gt;Data!$M$5,"World Record","-")</f>
        <v>-</v>
      </c>
      <c r="K102" s="52"/>
    </row>
    <row r="103" spans="1:11" ht="16.5" thickBot="1">
      <c r="A103" s="158">
        <v>100</v>
      </c>
      <c r="B103" s="182">
        <v>95</v>
      </c>
      <c r="C103" s="183">
        <v>95</v>
      </c>
      <c r="D103" s="197" t="s">
        <v>397</v>
      </c>
      <c r="E103" s="184">
        <v>0</v>
      </c>
      <c r="F103" s="184">
        <v>5</v>
      </c>
      <c r="G103" s="184">
        <v>53</v>
      </c>
      <c r="H103" s="184">
        <v>53</v>
      </c>
      <c r="I103" s="31" t="str">
        <f>IF(F103&gt;Data!$K$5,"National Record","-")</f>
        <v>-</v>
      </c>
      <c r="J103" s="31" t="str">
        <f>IF(F103&gt;Data!$M$5,"World Record","-")</f>
        <v>-</v>
      </c>
      <c r="K103" s="52"/>
    </row>
    <row r="104" spans="1:11" ht="16.5" thickBot="1">
      <c r="A104" s="158">
        <v>101</v>
      </c>
      <c r="B104" s="179">
        <v>95</v>
      </c>
      <c r="C104" s="180">
        <v>95</v>
      </c>
      <c r="D104" s="198" t="s">
        <v>337</v>
      </c>
      <c r="E104" s="181">
        <v>0</v>
      </c>
      <c r="F104" s="181">
        <v>5</v>
      </c>
      <c r="G104" s="181">
        <v>53</v>
      </c>
      <c r="H104" s="181">
        <v>53</v>
      </c>
      <c r="I104" s="31" t="str">
        <f>IF(F104&gt;Data!$K$5,"National Record","-")</f>
        <v>-</v>
      </c>
      <c r="J104" s="31" t="str">
        <f>IF(F104&gt;Data!$M$5,"World Record","-")</f>
        <v>-</v>
      </c>
      <c r="K104" s="52"/>
    </row>
    <row r="105" spans="1:11" ht="16.5" thickBot="1">
      <c r="A105" s="158">
        <v>102</v>
      </c>
      <c r="B105" s="182">
        <v>95</v>
      </c>
      <c r="C105" s="183">
        <v>95</v>
      </c>
      <c r="D105" s="197" t="s">
        <v>506</v>
      </c>
      <c r="E105" s="184">
        <v>0</v>
      </c>
      <c r="F105" s="184">
        <v>5</v>
      </c>
      <c r="G105" s="184">
        <v>53</v>
      </c>
      <c r="H105" s="184">
        <v>53</v>
      </c>
      <c r="I105" s="31" t="str">
        <f>IF(F105&gt;Data!$K$5,"National Record","-")</f>
        <v>-</v>
      </c>
      <c r="J105" s="31" t="str">
        <f>IF(F105&gt;Data!$M$5,"World Record","-")</f>
        <v>-</v>
      </c>
      <c r="K105" s="52"/>
    </row>
    <row r="106" spans="1:11" ht="16.5" thickBot="1">
      <c r="A106" s="158">
        <v>103</v>
      </c>
      <c r="B106" s="179">
        <v>95</v>
      </c>
      <c r="C106" s="180">
        <v>95</v>
      </c>
      <c r="D106" s="198" t="s">
        <v>361</v>
      </c>
      <c r="E106" s="181">
        <v>0</v>
      </c>
      <c r="F106" s="181">
        <v>5</v>
      </c>
      <c r="G106" s="181">
        <v>53</v>
      </c>
      <c r="H106" s="181">
        <v>53</v>
      </c>
      <c r="I106" s="31" t="str">
        <f>IF(F106&gt;Data!$K$5,"National Record","-")</f>
        <v>-</v>
      </c>
      <c r="J106" s="31" t="str">
        <f>IF(F106&gt;Data!$M$5,"World Record","-")</f>
        <v>-</v>
      </c>
      <c r="K106" s="52"/>
    </row>
    <row r="107" spans="1:11" ht="16.5" thickBot="1">
      <c r="A107" s="158">
        <v>104</v>
      </c>
      <c r="B107" s="182">
        <v>95</v>
      </c>
      <c r="C107" s="183">
        <v>95</v>
      </c>
      <c r="D107" s="197" t="s">
        <v>246</v>
      </c>
      <c r="E107" s="184">
        <v>0</v>
      </c>
      <c r="F107" s="184">
        <v>5</v>
      </c>
      <c r="G107" s="184">
        <v>53</v>
      </c>
      <c r="H107" s="184">
        <v>53</v>
      </c>
      <c r="I107" s="31" t="str">
        <f>IF(F107&gt;Data!$K$5,"National Record","-")</f>
        <v>-</v>
      </c>
      <c r="J107" s="31" t="str">
        <f>IF(F107&gt;Data!$M$5,"World Record","-")</f>
        <v>-</v>
      </c>
      <c r="K107" s="52"/>
    </row>
    <row r="108" spans="1:11" ht="16.5" thickBot="1">
      <c r="A108" s="158">
        <v>105</v>
      </c>
      <c r="B108" s="179">
        <v>95</v>
      </c>
      <c r="C108" s="180">
        <v>95</v>
      </c>
      <c r="D108" s="198" t="s">
        <v>233</v>
      </c>
      <c r="E108" s="181">
        <v>0</v>
      </c>
      <c r="F108" s="181">
        <v>5</v>
      </c>
      <c r="G108" s="181">
        <v>53</v>
      </c>
      <c r="H108" s="181">
        <v>53</v>
      </c>
      <c r="I108" s="31" t="str">
        <f>IF(F108&gt;Data!$K$5,"National Record","-")</f>
        <v>-</v>
      </c>
      <c r="J108" s="31" t="str">
        <f>IF(F108&gt;Data!$M$5,"World Record","-")</f>
        <v>-</v>
      </c>
      <c r="K108" s="52"/>
    </row>
    <row r="109" spans="1:11" ht="16.5" thickBot="1">
      <c r="A109" s="158">
        <v>106</v>
      </c>
      <c r="B109" s="182">
        <v>95</v>
      </c>
      <c r="C109" s="183">
        <v>95</v>
      </c>
      <c r="D109" s="197" t="s">
        <v>492</v>
      </c>
      <c r="E109" s="184">
        <v>0</v>
      </c>
      <c r="F109" s="184">
        <v>5</v>
      </c>
      <c r="G109" s="184">
        <v>53</v>
      </c>
      <c r="H109" s="184">
        <v>53</v>
      </c>
      <c r="I109" s="31" t="str">
        <f>IF(F109&gt;Data!$K$5,"National Record","-")</f>
        <v>-</v>
      </c>
      <c r="J109" s="31" t="str">
        <f>IF(F109&gt;Data!$M$5,"World Record","-")</f>
        <v>-</v>
      </c>
      <c r="K109" s="52"/>
    </row>
    <row r="110" spans="1:11" ht="16.5" thickBot="1">
      <c r="A110" s="158">
        <v>107</v>
      </c>
      <c r="B110" s="179">
        <v>95</v>
      </c>
      <c r="C110" s="180">
        <v>95</v>
      </c>
      <c r="D110" s="198" t="s">
        <v>278</v>
      </c>
      <c r="E110" s="181">
        <v>0</v>
      </c>
      <c r="F110" s="181">
        <v>5</v>
      </c>
      <c r="G110" s="181">
        <v>53</v>
      </c>
      <c r="H110" s="181">
        <v>53</v>
      </c>
      <c r="I110" s="31" t="str">
        <f>IF(F110&gt;Data!$K$5,"National Record","-")</f>
        <v>-</v>
      </c>
      <c r="J110" s="31" t="str">
        <f>IF(F110&gt;Data!$M$5,"World Record","-")</f>
        <v>-</v>
      </c>
      <c r="K110" s="52"/>
    </row>
    <row r="111" spans="1:11" ht="16.5" thickBot="1">
      <c r="A111" s="158">
        <v>108</v>
      </c>
      <c r="B111" s="182">
        <v>95</v>
      </c>
      <c r="C111" s="183">
        <v>95</v>
      </c>
      <c r="D111" s="197" t="s">
        <v>498</v>
      </c>
      <c r="E111" s="184">
        <v>0</v>
      </c>
      <c r="F111" s="184">
        <v>5</v>
      </c>
      <c r="G111" s="184">
        <v>53</v>
      </c>
      <c r="H111" s="184">
        <v>53</v>
      </c>
      <c r="I111" s="31" t="str">
        <f>IF(F111&gt;Data!$K$5,"National Record","-")</f>
        <v>-</v>
      </c>
      <c r="J111" s="31" t="str">
        <f>IF(F111&gt;Data!$M$5,"World Record","-")</f>
        <v>-</v>
      </c>
      <c r="K111" s="52"/>
    </row>
    <row r="112" spans="1:11" ht="16.5" thickBot="1">
      <c r="A112" s="158">
        <v>109</v>
      </c>
      <c r="B112" s="179">
        <v>95</v>
      </c>
      <c r="C112" s="180">
        <v>95</v>
      </c>
      <c r="D112" s="198" t="s">
        <v>327</v>
      </c>
      <c r="E112" s="181">
        <v>0</v>
      </c>
      <c r="F112" s="181">
        <v>5</v>
      </c>
      <c r="G112" s="181">
        <v>53</v>
      </c>
      <c r="H112" s="181">
        <v>53</v>
      </c>
      <c r="I112" s="31" t="str">
        <f>IF(F112&gt;Data!$K$5,"National Record","-")</f>
        <v>-</v>
      </c>
      <c r="J112" s="31" t="str">
        <f>IF(F112&gt;Data!$M$5,"World Record","-")</f>
        <v>-</v>
      </c>
      <c r="K112" s="52"/>
    </row>
    <row r="113" spans="1:11" ht="16.5" thickBot="1">
      <c r="A113" s="158">
        <v>110</v>
      </c>
      <c r="B113" s="182">
        <v>95</v>
      </c>
      <c r="C113" s="183">
        <v>95</v>
      </c>
      <c r="D113" s="197" t="s">
        <v>248</v>
      </c>
      <c r="E113" s="184">
        <v>0</v>
      </c>
      <c r="F113" s="184">
        <v>5</v>
      </c>
      <c r="G113" s="184">
        <v>53</v>
      </c>
      <c r="H113" s="184">
        <v>53</v>
      </c>
      <c r="I113" s="31" t="str">
        <f>IF(F113&gt;Data!$K$5,"National Record","-")</f>
        <v>-</v>
      </c>
      <c r="J113" s="31" t="str">
        <f>IF(F113&gt;Data!$M$5,"World Record","-")</f>
        <v>-</v>
      </c>
      <c r="K113" s="52"/>
    </row>
    <row r="114" spans="1:11" ht="16.5" thickBot="1">
      <c r="A114" s="158">
        <v>111</v>
      </c>
      <c r="B114" s="179">
        <v>95</v>
      </c>
      <c r="C114" s="180">
        <v>95</v>
      </c>
      <c r="D114" s="198" t="s">
        <v>171</v>
      </c>
      <c r="E114" s="181">
        <v>0</v>
      </c>
      <c r="F114" s="181">
        <v>5</v>
      </c>
      <c r="G114" s="181">
        <v>53</v>
      </c>
      <c r="H114" s="181">
        <v>53</v>
      </c>
      <c r="I114" s="31" t="str">
        <f>IF(F114&gt;Data!$K$5,"National Record","-")</f>
        <v>-</v>
      </c>
      <c r="J114" s="31" t="str">
        <f>IF(F114&gt;Data!$M$5,"World Record","-")</f>
        <v>-</v>
      </c>
      <c r="K114" s="52"/>
    </row>
    <row r="115" spans="1:11" ht="16.5" thickBot="1">
      <c r="A115" s="158">
        <v>112</v>
      </c>
      <c r="B115" s="182">
        <v>95</v>
      </c>
      <c r="C115" s="183">
        <v>95</v>
      </c>
      <c r="D115" s="197" t="s">
        <v>324</v>
      </c>
      <c r="E115" s="184">
        <v>0</v>
      </c>
      <c r="F115" s="184">
        <v>5</v>
      </c>
      <c r="G115" s="184">
        <v>53</v>
      </c>
      <c r="H115" s="184">
        <v>53</v>
      </c>
      <c r="I115" s="31" t="str">
        <f>IF(F115&gt;Data!$K$5,"National Record","-")</f>
        <v>-</v>
      </c>
      <c r="J115" s="31" t="str">
        <f>IF(F115&gt;Data!$M$5,"World Record","-")</f>
        <v>-</v>
      </c>
      <c r="K115" s="52"/>
    </row>
    <row r="116" spans="1:11" ht="16.5" thickBot="1">
      <c r="A116" s="158">
        <v>113</v>
      </c>
      <c r="B116" s="179">
        <v>113</v>
      </c>
      <c r="C116" s="180">
        <v>113</v>
      </c>
      <c r="D116" s="198" t="s">
        <v>430</v>
      </c>
      <c r="E116" s="181">
        <v>0</v>
      </c>
      <c r="F116" s="181">
        <v>4</v>
      </c>
      <c r="G116" s="181">
        <v>42</v>
      </c>
      <c r="H116" s="181">
        <v>42</v>
      </c>
      <c r="I116" s="31" t="str">
        <f>IF(F116&gt;Data!$K$5,"National Record","-")</f>
        <v>-</v>
      </c>
      <c r="J116" s="31" t="str">
        <f>IF(F116&gt;Data!$M$5,"World Record","-")</f>
        <v>-</v>
      </c>
      <c r="K116" s="52"/>
    </row>
    <row r="117" spans="1:11" ht="16.5" thickBot="1">
      <c r="A117" s="158">
        <v>114</v>
      </c>
      <c r="B117" s="182">
        <v>113</v>
      </c>
      <c r="C117" s="183">
        <v>113</v>
      </c>
      <c r="D117" s="197" t="s">
        <v>170</v>
      </c>
      <c r="E117" s="184">
        <v>0</v>
      </c>
      <c r="F117" s="184">
        <v>4</v>
      </c>
      <c r="G117" s="184">
        <v>42</v>
      </c>
      <c r="H117" s="184">
        <v>42</v>
      </c>
      <c r="I117" s="31" t="str">
        <f>IF(F117&gt;Data!$K$5,"National Record","-")</f>
        <v>-</v>
      </c>
      <c r="J117" s="31" t="str">
        <f>IF(F117&gt;Data!$M$5,"World Record","-")</f>
        <v>-</v>
      </c>
      <c r="K117" s="52"/>
    </row>
    <row r="118" spans="1:11" ht="16.5" thickBot="1">
      <c r="A118" s="158">
        <v>115</v>
      </c>
      <c r="B118" s="179">
        <v>113</v>
      </c>
      <c r="C118" s="180">
        <v>113</v>
      </c>
      <c r="D118" s="198" t="s">
        <v>232</v>
      </c>
      <c r="E118" s="181">
        <v>0</v>
      </c>
      <c r="F118" s="181">
        <v>4</v>
      </c>
      <c r="G118" s="181">
        <v>42</v>
      </c>
      <c r="H118" s="181">
        <v>42</v>
      </c>
      <c r="I118" s="31" t="str">
        <f>IF(F118&gt;Data!$K$5,"National Record","-")</f>
        <v>-</v>
      </c>
      <c r="J118" s="31" t="str">
        <f>IF(F118&gt;Data!$M$5,"World Record","-")</f>
        <v>-</v>
      </c>
      <c r="K118" s="52"/>
    </row>
    <row r="119" spans="1:11" ht="16.5" thickBot="1">
      <c r="A119" s="158">
        <v>116</v>
      </c>
      <c r="B119" s="182">
        <v>113</v>
      </c>
      <c r="C119" s="183">
        <v>113</v>
      </c>
      <c r="D119" s="197" t="s">
        <v>301</v>
      </c>
      <c r="E119" s="184">
        <v>0</v>
      </c>
      <c r="F119" s="184">
        <v>4</v>
      </c>
      <c r="G119" s="184">
        <v>42</v>
      </c>
      <c r="H119" s="184">
        <v>42</v>
      </c>
      <c r="I119" s="31" t="str">
        <f>IF(F119&gt;Data!$K$5,"National Record","-")</f>
        <v>-</v>
      </c>
      <c r="J119" s="31" t="str">
        <f>IF(F119&gt;Data!$M$5,"World Record","-")</f>
        <v>-</v>
      </c>
      <c r="K119" s="52"/>
    </row>
    <row r="120" spans="1:11" ht="16.5" thickBot="1">
      <c r="A120" s="158">
        <v>117</v>
      </c>
      <c r="B120" s="191">
        <v>113</v>
      </c>
      <c r="C120" s="180">
        <v>113</v>
      </c>
      <c r="D120" s="198" t="s">
        <v>352</v>
      </c>
      <c r="E120" s="181">
        <v>0</v>
      </c>
      <c r="F120" s="181">
        <v>4</v>
      </c>
      <c r="G120" s="181">
        <v>42</v>
      </c>
      <c r="H120" s="181">
        <v>42</v>
      </c>
      <c r="I120" s="31" t="str">
        <f>IF(F120&gt;Data!$K$5,"National Record","-")</f>
        <v>-</v>
      </c>
      <c r="J120" s="31" t="str">
        <f>IF(F120&gt;Data!$M$5,"World Record","-")</f>
        <v>-</v>
      </c>
      <c r="K120" s="52"/>
    </row>
    <row r="121" spans="1:11" ht="16.5" thickBot="1">
      <c r="A121" s="158">
        <v>118</v>
      </c>
      <c r="B121" s="175">
        <v>113</v>
      </c>
      <c r="C121" s="176">
        <v>113</v>
      </c>
      <c r="D121" s="199" t="s">
        <v>299</v>
      </c>
      <c r="E121" s="178">
        <v>0</v>
      </c>
      <c r="F121" s="178">
        <v>4</v>
      </c>
      <c r="G121" s="178">
        <v>42</v>
      </c>
      <c r="H121" s="178">
        <v>42</v>
      </c>
      <c r="I121" s="31" t="str">
        <f>IF(F121&gt;Data!$K$5,"National Record","-")</f>
        <v>-</v>
      </c>
      <c r="J121" s="31" t="str">
        <f>IF(F121&gt;Data!$M$5,"World Record","-")</f>
        <v>-</v>
      </c>
      <c r="K121" s="52"/>
    </row>
    <row r="122" spans="1:11" ht="16.5" thickBot="1">
      <c r="A122" s="158">
        <v>119</v>
      </c>
      <c r="B122" s="179">
        <v>113</v>
      </c>
      <c r="C122" s="180">
        <v>113</v>
      </c>
      <c r="D122" s="198" t="s">
        <v>408</v>
      </c>
      <c r="E122" s="181">
        <v>0</v>
      </c>
      <c r="F122" s="181">
        <v>4</v>
      </c>
      <c r="G122" s="181">
        <v>42</v>
      </c>
      <c r="H122" s="181">
        <v>42</v>
      </c>
      <c r="I122" s="31" t="str">
        <f>IF(F122&gt;Data!$K$5,"National Record","-")</f>
        <v>-</v>
      </c>
      <c r="J122" s="31" t="str">
        <f>IF(F122&gt;Data!$M$5,"World Record","-")</f>
        <v>-</v>
      </c>
      <c r="K122" s="52"/>
    </row>
    <row r="123" spans="1:11" ht="16.5" thickBot="1">
      <c r="A123" s="158">
        <v>120</v>
      </c>
      <c r="B123" s="182">
        <v>113</v>
      </c>
      <c r="C123" s="183">
        <v>113</v>
      </c>
      <c r="D123" s="197" t="s">
        <v>289</v>
      </c>
      <c r="E123" s="184">
        <v>0</v>
      </c>
      <c r="F123" s="184">
        <v>4</v>
      </c>
      <c r="G123" s="184">
        <v>42</v>
      </c>
      <c r="H123" s="184">
        <v>42</v>
      </c>
      <c r="I123" s="31" t="str">
        <f>IF(F123&gt;Data!$K$5,"National Record","-")</f>
        <v>-</v>
      </c>
      <c r="J123" s="31" t="str">
        <f>IF(F123&gt;Data!$M$5,"World Record","-")</f>
        <v>-</v>
      </c>
      <c r="K123" s="52"/>
    </row>
    <row r="124" spans="1:11" ht="16.5" thickBot="1">
      <c r="A124" s="158">
        <v>121</v>
      </c>
      <c r="B124" s="179">
        <v>113</v>
      </c>
      <c r="C124" s="180">
        <v>113</v>
      </c>
      <c r="D124" s="198" t="s">
        <v>440</v>
      </c>
      <c r="E124" s="181">
        <v>0</v>
      </c>
      <c r="F124" s="181">
        <v>4</v>
      </c>
      <c r="G124" s="181">
        <v>42</v>
      </c>
      <c r="H124" s="181">
        <v>42</v>
      </c>
      <c r="I124" s="31" t="str">
        <f>IF(F124&gt;Data!$K$5,"National Record","-")</f>
        <v>-</v>
      </c>
      <c r="J124" s="31" t="str">
        <f>IF(F124&gt;Data!$M$5,"World Record","-")</f>
        <v>-</v>
      </c>
      <c r="K124" s="52"/>
    </row>
    <row r="125" spans="1:11" ht="16.5" thickBot="1">
      <c r="A125" s="158">
        <v>122</v>
      </c>
      <c r="B125" s="182">
        <v>113</v>
      </c>
      <c r="C125" s="183">
        <v>113</v>
      </c>
      <c r="D125" s="197" t="s">
        <v>418</v>
      </c>
      <c r="E125" s="184">
        <v>0</v>
      </c>
      <c r="F125" s="184">
        <v>4</v>
      </c>
      <c r="G125" s="184">
        <v>42</v>
      </c>
      <c r="H125" s="184">
        <v>42</v>
      </c>
      <c r="I125" s="31" t="str">
        <f>IF(F125&gt;Data!$K$5,"National Record","-")</f>
        <v>-</v>
      </c>
      <c r="J125" s="31" t="str">
        <f>IF(F125&gt;Data!$M$5,"World Record","-")</f>
        <v>-</v>
      </c>
      <c r="K125" s="52"/>
    </row>
    <row r="126" spans="1:11" ht="16.5" thickBot="1">
      <c r="A126" s="158">
        <v>123</v>
      </c>
      <c r="B126" s="179">
        <v>113</v>
      </c>
      <c r="C126" s="180">
        <v>113</v>
      </c>
      <c r="D126" s="198" t="s">
        <v>223</v>
      </c>
      <c r="E126" s="181">
        <v>0</v>
      </c>
      <c r="F126" s="181">
        <v>4</v>
      </c>
      <c r="G126" s="181">
        <v>42</v>
      </c>
      <c r="H126" s="181">
        <v>42</v>
      </c>
      <c r="I126" s="31" t="str">
        <f>IF(F126&gt;Data!$K$5,"National Record","-")</f>
        <v>-</v>
      </c>
      <c r="J126" s="31" t="str">
        <f>IF(F126&gt;Data!$M$5,"World Record","-")</f>
        <v>-</v>
      </c>
      <c r="K126" s="52"/>
    </row>
    <row r="127" spans="1:11" ht="16.5" thickBot="1">
      <c r="A127" s="158">
        <v>124</v>
      </c>
      <c r="B127" s="182">
        <v>113</v>
      </c>
      <c r="C127" s="183">
        <v>113</v>
      </c>
      <c r="D127" s="197" t="s">
        <v>401</v>
      </c>
      <c r="E127" s="184">
        <v>0</v>
      </c>
      <c r="F127" s="184">
        <v>4</v>
      </c>
      <c r="G127" s="184">
        <v>42</v>
      </c>
      <c r="H127" s="184">
        <v>42</v>
      </c>
      <c r="I127" s="31" t="str">
        <f>IF(F127&gt;Data!$K$5,"National Record","-")</f>
        <v>-</v>
      </c>
      <c r="J127" s="31" t="str">
        <f>IF(F127&gt;Data!$M$5,"World Record","-")</f>
        <v>-</v>
      </c>
      <c r="K127" s="52"/>
    </row>
    <row r="128" spans="1:11" ht="16.5" thickBot="1">
      <c r="A128" s="158">
        <v>125</v>
      </c>
      <c r="B128" s="179">
        <v>113</v>
      </c>
      <c r="C128" s="180">
        <v>113</v>
      </c>
      <c r="D128" s="198" t="s">
        <v>321</v>
      </c>
      <c r="E128" s="181">
        <v>0</v>
      </c>
      <c r="F128" s="181">
        <v>4</v>
      </c>
      <c r="G128" s="181">
        <v>42</v>
      </c>
      <c r="H128" s="181">
        <v>42</v>
      </c>
      <c r="I128" s="31" t="str">
        <f>IF(F128&gt;Data!$K$5,"National Record","-")</f>
        <v>-</v>
      </c>
      <c r="J128" s="31" t="str">
        <f>IF(F128&gt;Data!$M$5,"World Record","-")</f>
        <v>-</v>
      </c>
      <c r="K128" s="52"/>
    </row>
    <row r="129" spans="1:11" ht="16.5" thickBot="1">
      <c r="A129" s="158">
        <v>126</v>
      </c>
      <c r="B129" s="182">
        <v>113</v>
      </c>
      <c r="C129" s="183">
        <v>113</v>
      </c>
      <c r="D129" s="197" t="s">
        <v>329</v>
      </c>
      <c r="E129" s="184">
        <v>0</v>
      </c>
      <c r="F129" s="184">
        <v>4</v>
      </c>
      <c r="G129" s="184">
        <v>42</v>
      </c>
      <c r="H129" s="184">
        <v>42</v>
      </c>
      <c r="I129" s="31" t="str">
        <f>IF(F129&gt;Data!$K$5,"National Record","-")</f>
        <v>-</v>
      </c>
      <c r="J129" s="31" t="str">
        <f>IF(F129&gt;Data!$M$5,"World Record","-")</f>
        <v>-</v>
      </c>
      <c r="K129" s="52"/>
    </row>
    <row r="130" spans="1:11" ht="16.5" thickBot="1">
      <c r="A130" s="158">
        <v>127</v>
      </c>
      <c r="B130" s="179">
        <v>113</v>
      </c>
      <c r="C130" s="180">
        <v>113</v>
      </c>
      <c r="D130" s="198" t="s">
        <v>282</v>
      </c>
      <c r="E130" s="181">
        <v>0</v>
      </c>
      <c r="F130" s="181">
        <v>4</v>
      </c>
      <c r="G130" s="181">
        <v>42</v>
      </c>
      <c r="H130" s="181">
        <v>42</v>
      </c>
      <c r="I130" s="31" t="str">
        <f>IF(F130&gt;Data!$K$5,"National Record","-")</f>
        <v>-</v>
      </c>
      <c r="J130" s="31" t="str">
        <f>IF(F130&gt;Data!$M$5,"World Record","-")</f>
        <v>-</v>
      </c>
      <c r="K130" s="52"/>
    </row>
    <row r="131" spans="1:11" ht="16.5" thickBot="1">
      <c r="A131" s="158">
        <v>128</v>
      </c>
      <c r="B131" s="182">
        <v>113</v>
      </c>
      <c r="C131" s="183">
        <v>113</v>
      </c>
      <c r="D131" s="197" t="s">
        <v>463</v>
      </c>
      <c r="E131" s="184">
        <v>0</v>
      </c>
      <c r="F131" s="184">
        <v>4</v>
      </c>
      <c r="G131" s="184">
        <v>42</v>
      </c>
      <c r="H131" s="184">
        <v>42</v>
      </c>
      <c r="I131" s="31" t="str">
        <f>IF(F131&gt;Data!$K$5,"National Record","-")</f>
        <v>-</v>
      </c>
      <c r="J131" s="31" t="str">
        <f>IF(F131&gt;Data!$M$5,"World Record","-")</f>
        <v>-</v>
      </c>
      <c r="K131" s="52"/>
    </row>
    <row r="132" spans="1:11" ht="16.5" thickBot="1">
      <c r="A132" s="158">
        <v>129</v>
      </c>
      <c r="B132" s="179">
        <v>113</v>
      </c>
      <c r="C132" s="180">
        <v>113</v>
      </c>
      <c r="D132" s="198" t="s">
        <v>294</v>
      </c>
      <c r="E132" s="181">
        <v>0</v>
      </c>
      <c r="F132" s="181">
        <v>4</v>
      </c>
      <c r="G132" s="181">
        <v>42</v>
      </c>
      <c r="H132" s="181">
        <v>42</v>
      </c>
      <c r="I132" s="31" t="str">
        <f>IF(F132&gt;Data!$K$5,"National Record","-")</f>
        <v>-</v>
      </c>
      <c r="J132" s="31" t="str">
        <f>IF(F132&gt;Data!$M$5,"World Record","-")</f>
        <v>-</v>
      </c>
      <c r="K132" s="52"/>
    </row>
    <row r="133" spans="1:11" ht="16.5" thickBot="1">
      <c r="A133" s="158">
        <v>130</v>
      </c>
      <c r="B133" s="182">
        <v>113</v>
      </c>
      <c r="C133" s="183">
        <v>113</v>
      </c>
      <c r="D133" s="197" t="s">
        <v>317</v>
      </c>
      <c r="E133" s="184">
        <v>0</v>
      </c>
      <c r="F133" s="184">
        <v>4</v>
      </c>
      <c r="G133" s="184">
        <v>42</v>
      </c>
      <c r="H133" s="184">
        <v>42</v>
      </c>
      <c r="I133" s="31" t="str">
        <f>IF(F133&gt;Data!$K$5,"National Record","-")</f>
        <v>-</v>
      </c>
      <c r="J133" s="31" t="str">
        <f>IF(F133&gt;Data!$M$5,"World Record","-")</f>
        <v>-</v>
      </c>
      <c r="K133" s="52"/>
    </row>
    <row r="134" spans="1:11" ht="16.5" thickBot="1">
      <c r="A134" s="158">
        <v>131</v>
      </c>
      <c r="B134" s="179">
        <v>113</v>
      </c>
      <c r="C134" s="180">
        <v>113</v>
      </c>
      <c r="D134" s="198" t="s">
        <v>238</v>
      </c>
      <c r="E134" s="181">
        <v>0</v>
      </c>
      <c r="F134" s="181">
        <v>4</v>
      </c>
      <c r="G134" s="181">
        <v>42</v>
      </c>
      <c r="H134" s="181">
        <v>42</v>
      </c>
      <c r="I134" s="31" t="str">
        <f>IF(F134&gt;Data!$K$5,"National Record","-")</f>
        <v>-</v>
      </c>
      <c r="J134" s="31" t="str">
        <f>IF(F134&gt;Data!$M$5,"World Record","-")</f>
        <v>-</v>
      </c>
      <c r="K134" s="52"/>
    </row>
    <row r="135" spans="1:11" ht="16.5" thickBot="1">
      <c r="A135" s="158">
        <v>132</v>
      </c>
      <c r="B135" s="182">
        <v>113</v>
      </c>
      <c r="C135" s="183">
        <v>113</v>
      </c>
      <c r="D135" s="197" t="s">
        <v>169</v>
      </c>
      <c r="E135" s="184">
        <v>0</v>
      </c>
      <c r="F135" s="184">
        <v>4</v>
      </c>
      <c r="G135" s="184">
        <v>42</v>
      </c>
      <c r="H135" s="184">
        <v>42</v>
      </c>
      <c r="I135" s="31" t="str">
        <f>IF(F135&gt;Data!$K$5,"National Record","-")</f>
        <v>-</v>
      </c>
      <c r="J135" s="31" t="str">
        <f>IF(F135&gt;Data!$M$5,"World Record","-")</f>
        <v>-</v>
      </c>
      <c r="K135" s="52"/>
    </row>
    <row r="136" spans="1:11" ht="16.5" thickBot="1">
      <c r="A136" s="158">
        <v>133</v>
      </c>
      <c r="B136" s="179">
        <v>113</v>
      </c>
      <c r="C136" s="180">
        <v>113</v>
      </c>
      <c r="D136" s="198" t="s">
        <v>228</v>
      </c>
      <c r="E136" s="181">
        <v>0</v>
      </c>
      <c r="F136" s="181">
        <v>4</v>
      </c>
      <c r="G136" s="181">
        <v>42</v>
      </c>
      <c r="H136" s="181">
        <v>42</v>
      </c>
      <c r="I136" s="31" t="str">
        <f>IF(F136&gt;Data!$K$5,"National Record","-")</f>
        <v>-</v>
      </c>
      <c r="J136" s="31" t="str">
        <f>IF(F136&gt;Data!$M$5,"World Record","-")</f>
        <v>-</v>
      </c>
      <c r="K136" s="52"/>
    </row>
    <row r="137" spans="1:11" ht="16.5" thickBot="1">
      <c r="A137" s="158">
        <v>134</v>
      </c>
      <c r="B137" s="182">
        <v>113</v>
      </c>
      <c r="C137" s="183">
        <v>113</v>
      </c>
      <c r="D137" s="197" t="s">
        <v>468</v>
      </c>
      <c r="E137" s="184">
        <v>0</v>
      </c>
      <c r="F137" s="184">
        <v>4</v>
      </c>
      <c r="G137" s="184">
        <v>42</v>
      </c>
      <c r="H137" s="184">
        <v>42</v>
      </c>
      <c r="I137" s="31" t="str">
        <f>IF(F137&gt;Data!$K$5,"National Record","-")</f>
        <v>-</v>
      </c>
      <c r="J137" s="31" t="str">
        <f>IF(F137&gt;Data!$M$5,"World Record","-")</f>
        <v>-</v>
      </c>
      <c r="K137" s="52"/>
    </row>
    <row r="138" spans="1:11" ht="16.5" thickBot="1">
      <c r="A138" s="158">
        <v>135</v>
      </c>
      <c r="B138" s="179">
        <v>113</v>
      </c>
      <c r="C138" s="180">
        <v>113</v>
      </c>
      <c r="D138" s="198" t="s">
        <v>455</v>
      </c>
      <c r="E138" s="181">
        <v>0</v>
      </c>
      <c r="F138" s="181">
        <v>4</v>
      </c>
      <c r="G138" s="181">
        <v>42</v>
      </c>
      <c r="H138" s="181">
        <v>42</v>
      </c>
      <c r="I138" s="31" t="str">
        <f>IF(F138&gt;Data!$K$5,"National Record","-")</f>
        <v>-</v>
      </c>
      <c r="J138" s="31" t="str">
        <f>IF(F138&gt;Data!$M$5,"World Record","-")</f>
        <v>-</v>
      </c>
      <c r="K138" s="52"/>
    </row>
    <row r="139" spans="1:11" ht="16.5" thickBot="1">
      <c r="A139" s="158">
        <v>136</v>
      </c>
      <c r="B139" s="182">
        <v>113</v>
      </c>
      <c r="C139" s="183">
        <v>113</v>
      </c>
      <c r="D139" s="197" t="s">
        <v>471</v>
      </c>
      <c r="E139" s="184">
        <v>0</v>
      </c>
      <c r="F139" s="184">
        <v>4</v>
      </c>
      <c r="G139" s="184">
        <v>42</v>
      </c>
      <c r="H139" s="184">
        <v>42</v>
      </c>
      <c r="I139" s="31" t="str">
        <f>IF(F139&gt;Data!$K$5,"National Record","-")</f>
        <v>-</v>
      </c>
      <c r="J139" s="31" t="str">
        <f>IF(F139&gt;Data!$M$5,"World Record","-")</f>
        <v>-</v>
      </c>
      <c r="K139" s="52"/>
    </row>
    <row r="140" spans="1:11" ht="16.5" thickBot="1">
      <c r="A140" s="158">
        <v>137</v>
      </c>
      <c r="B140" s="179">
        <v>113</v>
      </c>
      <c r="C140" s="180">
        <v>113</v>
      </c>
      <c r="D140" s="198" t="s">
        <v>341</v>
      </c>
      <c r="E140" s="181">
        <v>0</v>
      </c>
      <c r="F140" s="181">
        <v>4</v>
      </c>
      <c r="G140" s="181">
        <v>42</v>
      </c>
      <c r="H140" s="181">
        <v>42</v>
      </c>
      <c r="I140" s="31" t="str">
        <f>IF(F140&gt;Data!$K$5,"National Record","-")</f>
        <v>-</v>
      </c>
      <c r="J140" s="31" t="str">
        <f>IF(F140&gt;Data!$M$5,"World Record","-")</f>
        <v>-</v>
      </c>
      <c r="K140" s="52"/>
    </row>
    <row r="141" spans="1:11" ht="16.5" thickBot="1">
      <c r="A141" s="158">
        <v>138</v>
      </c>
      <c r="B141" s="182">
        <v>113</v>
      </c>
      <c r="C141" s="183">
        <v>113</v>
      </c>
      <c r="D141" s="197" t="s">
        <v>367</v>
      </c>
      <c r="E141" s="184">
        <v>0</v>
      </c>
      <c r="F141" s="184">
        <v>4</v>
      </c>
      <c r="G141" s="184">
        <v>42</v>
      </c>
      <c r="H141" s="184">
        <v>42</v>
      </c>
      <c r="I141" s="31" t="str">
        <f>IF(F141&gt;Data!$K$5,"National Record","-")</f>
        <v>-</v>
      </c>
      <c r="J141" s="31" t="str">
        <f>IF(F141&gt;Data!$M$5,"World Record","-")</f>
        <v>-</v>
      </c>
      <c r="K141" s="52"/>
    </row>
    <row r="142" spans="1:11" ht="16.5" thickBot="1">
      <c r="A142" s="158">
        <v>139</v>
      </c>
      <c r="B142" s="179">
        <v>113</v>
      </c>
      <c r="C142" s="180">
        <v>113</v>
      </c>
      <c r="D142" s="198" t="s">
        <v>326</v>
      </c>
      <c r="E142" s="181">
        <v>0</v>
      </c>
      <c r="F142" s="181">
        <v>4</v>
      </c>
      <c r="G142" s="181">
        <v>42</v>
      </c>
      <c r="H142" s="181">
        <v>42</v>
      </c>
      <c r="I142" s="31" t="str">
        <f>IF(F142&gt;Data!$K$5,"National Record","-")</f>
        <v>-</v>
      </c>
      <c r="J142" s="31" t="str">
        <f>IF(F142&gt;Data!$M$5,"World Record","-")</f>
        <v>-</v>
      </c>
      <c r="K142" s="52"/>
    </row>
    <row r="143" spans="1:11" ht="16.5" thickBot="1">
      <c r="A143" s="158">
        <v>140</v>
      </c>
      <c r="B143" s="182">
        <v>113</v>
      </c>
      <c r="C143" s="183">
        <v>113</v>
      </c>
      <c r="D143" s="197" t="s">
        <v>266</v>
      </c>
      <c r="E143" s="184">
        <v>0</v>
      </c>
      <c r="F143" s="184">
        <v>4</v>
      </c>
      <c r="G143" s="184">
        <v>42</v>
      </c>
      <c r="H143" s="184">
        <v>42</v>
      </c>
      <c r="I143" s="31" t="str">
        <f>IF(F143&gt;Data!$K$5,"National Record","-")</f>
        <v>-</v>
      </c>
      <c r="J143" s="31" t="str">
        <f>IF(F143&gt;Data!$M$5,"World Record","-")</f>
        <v>-</v>
      </c>
      <c r="K143" s="52"/>
    </row>
    <row r="144" spans="1:11" ht="16.5" thickBot="1">
      <c r="A144" s="158">
        <v>141</v>
      </c>
      <c r="B144" s="179">
        <v>141</v>
      </c>
      <c r="C144" s="180">
        <v>141</v>
      </c>
      <c r="D144" s="198" t="s">
        <v>343</v>
      </c>
      <c r="E144" s="181">
        <v>0</v>
      </c>
      <c r="F144" s="181">
        <v>3</v>
      </c>
      <c r="G144" s="181">
        <v>32</v>
      </c>
      <c r="H144" s="181">
        <v>32</v>
      </c>
      <c r="I144" s="31" t="str">
        <f>IF(F144&gt;Data!$K$5,"National Record","-")</f>
        <v>-</v>
      </c>
      <c r="J144" s="31" t="str">
        <f>IF(F144&gt;Data!$M$5,"World Record","-")</f>
        <v>-</v>
      </c>
      <c r="K144" s="52"/>
    </row>
    <row r="145" spans="1:11" ht="16.5" thickBot="1">
      <c r="A145" s="158">
        <v>142</v>
      </c>
      <c r="B145" s="182">
        <v>141</v>
      </c>
      <c r="C145" s="183">
        <v>141</v>
      </c>
      <c r="D145" s="197" t="s">
        <v>447</v>
      </c>
      <c r="E145" s="184">
        <v>0</v>
      </c>
      <c r="F145" s="184">
        <v>3</v>
      </c>
      <c r="G145" s="184">
        <v>32</v>
      </c>
      <c r="H145" s="184">
        <v>32</v>
      </c>
      <c r="I145" s="31" t="str">
        <f>IF(F145&gt;Data!$K$5,"National Record","-")</f>
        <v>-</v>
      </c>
      <c r="J145" s="31" t="str">
        <f>IF(F145&gt;Data!$M$5,"World Record","-")</f>
        <v>-</v>
      </c>
      <c r="K145" s="52"/>
    </row>
    <row r="146" spans="1:11" ht="16.5" thickBot="1">
      <c r="A146" s="158">
        <v>143</v>
      </c>
      <c r="B146" s="179">
        <v>141</v>
      </c>
      <c r="C146" s="180">
        <v>141</v>
      </c>
      <c r="D146" s="198" t="s">
        <v>412</v>
      </c>
      <c r="E146" s="181">
        <v>0</v>
      </c>
      <c r="F146" s="181">
        <v>3</v>
      </c>
      <c r="G146" s="181">
        <v>32</v>
      </c>
      <c r="H146" s="181">
        <v>32</v>
      </c>
      <c r="I146" s="31" t="str">
        <f>IF(F146&gt;Data!$K$5,"National Record","-")</f>
        <v>-</v>
      </c>
      <c r="J146" s="31" t="str">
        <f>IF(F146&gt;Data!$M$5,"World Record","-")</f>
        <v>-</v>
      </c>
      <c r="K146" s="52"/>
    </row>
    <row r="147" spans="1:11" ht="16.5" thickBot="1">
      <c r="A147" s="158">
        <v>144</v>
      </c>
      <c r="B147" s="182">
        <v>141</v>
      </c>
      <c r="C147" s="183">
        <v>141</v>
      </c>
      <c r="D147" s="197" t="s">
        <v>174</v>
      </c>
      <c r="E147" s="184">
        <v>0</v>
      </c>
      <c r="F147" s="184">
        <v>3</v>
      </c>
      <c r="G147" s="184">
        <v>32</v>
      </c>
      <c r="H147" s="184">
        <v>32</v>
      </c>
      <c r="I147" s="31" t="str">
        <f>IF(F147&gt;Data!$K$5,"National Record","-")</f>
        <v>-</v>
      </c>
      <c r="J147" s="31" t="str">
        <f>IF(F147&gt;Data!$M$5,"World Record","-")</f>
        <v>-</v>
      </c>
      <c r="K147" s="52"/>
    </row>
    <row r="148" spans="1:11" ht="16.5" thickBot="1">
      <c r="A148" s="158">
        <v>145</v>
      </c>
      <c r="B148" s="179">
        <v>141</v>
      </c>
      <c r="C148" s="180">
        <v>141</v>
      </c>
      <c r="D148" s="198" t="s">
        <v>351</v>
      </c>
      <c r="E148" s="181">
        <v>0</v>
      </c>
      <c r="F148" s="181">
        <v>3</v>
      </c>
      <c r="G148" s="181">
        <v>32</v>
      </c>
      <c r="H148" s="181">
        <v>32</v>
      </c>
      <c r="I148" s="31" t="str">
        <f>IF(F148&gt;Data!$K$5,"National Record","-")</f>
        <v>-</v>
      </c>
      <c r="J148" s="31" t="str">
        <f>IF(F148&gt;Data!$M$5,"World Record","-")</f>
        <v>-</v>
      </c>
      <c r="K148" s="52"/>
    </row>
    <row r="149" spans="1:11" ht="16.5" thickBot="1">
      <c r="A149" s="158">
        <v>146</v>
      </c>
      <c r="B149" s="182">
        <v>141</v>
      </c>
      <c r="C149" s="183">
        <v>141</v>
      </c>
      <c r="D149" s="197" t="s">
        <v>479</v>
      </c>
      <c r="E149" s="184">
        <v>0</v>
      </c>
      <c r="F149" s="184">
        <v>3</v>
      </c>
      <c r="G149" s="184">
        <v>32</v>
      </c>
      <c r="H149" s="184">
        <v>32</v>
      </c>
      <c r="I149" s="31" t="str">
        <f>IF(F149&gt;Data!$K$5,"National Record","-")</f>
        <v>-</v>
      </c>
      <c r="J149" s="31" t="str">
        <f>IF(F149&gt;Data!$M$5,"World Record","-")</f>
        <v>-</v>
      </c>
      <c r="K149" s="52"/>
    </row>
    <row r="150" spans="1:11" ht="16.5" thickBot="1">
      <c r="A150" s="158">
        <v>147</v>
      </c>
      <c r="B150" s="191">
        <v>141</v>
      </c>
      <c r="C150" s="180">
        <v>141</v>
      </c>
      <c r="D150" s="198" t="s">
        <v>281</v>
      </c>
      <c r="E150" s="181">
        <v>0</v>
      </c>
      <c r="F150" s="181">
        <v>3</v>
      </c>
      <c r="G150" s="181">
        <v>32</v>
      </c>
      <c r="H150" s="181">
        <v>32</v>
      </c>
      <c r="I150" s="31" t="str">
        <f>IF(F150&gt;Data!$K$5,"National Record","-")</f>
        <v>-</v>
      </c>
      <c r="J150" s="31" t="str">
        <f>IF(F150&gt;Data!$M$5,"World Record","-")</f>
        <v>-</v>
      </c>
      <c r="K150" s="52"/>
    </row>
    <row r="151" spans="1:11" ht="16.5" thickBot="1">
      <c r="A151" s="158">
        <v>148</v>
      </c>
      <c r="B151" s="175">
        <v>148</v>
      </c>
      <c r="C151" s="176">
        <v>148</v>
      </c>
      <c r="D151" s="199" t="s">
        <v>204</v>
      </c>
      <c r="E151" s="178">
        <v>0</v>
      </c>
      <c r="F151" s="178">
        <v>3</v>
      </c>
      <c r="G151" s="178">
        <v>32</v>
      </c>
      <c r="H151" s="178">
        <v>32</v>
      </c>
      <c r="I151" s="31" t="str">
        <f>IF(F151&gt;Data!$K$5,"National Record","-")</f>
        <v>-</v>
      </c>
      <c r="J151" s="31" t="str">
        <f>IF(F151&gt;Data!$M$5,"World Record","-")</f>
        <v>-</v>
      </c>
      <c r="K151" s="52"/>
    </row>
    <row r="152" spans="1:11" ht="16.5" thickBot="1">
      <c r="A152" s="158">
        <v>149</v>
      </c>
      <c r="B152" s="179">
        <v>148</v>
      </c>
      <c r="C152" s="180">
        <v>148</v>
      </c>
      <c r="D152" s="198" t="s">
        <v>217</v>
      </c>
      <c r="E152" s="181">
        <v>0</v>
      </c>
      <c r="F152" s="181">
        <v>3</v>
      </c>
      <c r="G152" s="181">
        <v>32</v>
      </c>
      <c r="H152" s="181">
        <v>32</v>
      </c>
      <c r="I152" s="31" t="str">
        <f>IF(F152&gt;Data!$K$5,"National Record","-")</f>
        <v>-</v>
      </c>
      <c r="J152" s="31" t="str">
        <f>IF(F152&gt;Data!$M$5,"World Record","-")</f>
        <v>-</v>
      </c>
      <c r="K152" s="52"/>
    </row>
    <row r="153" spans="1:11" ht="16.5" thickBot="1">
      <c r="A153" s="158">
        <v>150</v>
      </c>
      <c r="B153" s="182">
        <v>148</v>
      </c>
      <c r="C153" s="183">
        <v>148</v>
      </c>
      <c r="D153" s="197" t="s">
        <v>490</v>
      </c>
      <c r="E153" s="184">
        <v>0</v>
      </c>
      <c r="F153" s="184">
        <v>3</v>
      </c>
      <c r="G153" s="184">
        <v>32</v>
      </c>
      <c r="H153" s="184">
        <v>32</v>
      </c>
      <c r="I153" s="31" t="str">
        <f>IF(F153&gt;Data!$K$5,"National Record","-")</f>
        <v>-</v>
      </c>
      <c r="J153" s="31" t="str">
        <f>IF(F153&gt;Data!$M$5,"World Record","-")</f>
        <v>-</v>
      </c>
      <c r="K153" s="52"/>
    </row>
    <row r="154" spans="1:11" ht="16.5" thickBot="1">
      <c r="A154" s="158">
        <v>151</v>
      </c>
      <c r="B154" s="179">
        <v>148</v>
      </c>
      <c r="C154" s="180">
        <v>148</v>
      </c>
      <c r="D154" s="198" t="s">
        <v>462</v>
      </c>
      <c r="E154" s="181">
        <v>0</v>
      </c>
      <c r="F154" s="181">
        <v>3</v>
      </c>
      <c r="G154" s="181">
        <v>32</v>
      </c>
      <c r="H154" s="181">
        <v>32</v>
      </c>
      <c r="I154" s="31" t="str">
        <f>IF(F154&gt;Data!$K$5,"National Record","-")</f>
        <v>-</v>
      </c>
      <c r="J154" s="31" t="str">
        <f>IF(F154&gt;Data!$M$5,"World Record","-")</f>
        <v>-</v>
      </c>
      <c r="K154" s="52"/>
    </row>
    <row r="155" spans="1:11" ht="16.5" thickBot="1">
      <c r="A155" s="158">
        <v>152</v>
      </c>
      <c r="B155" s="182">
        <v>148</v>
      </c>
      <c r="C155" s="183">
        <v>148</v>
      </c>
      <c r="D155" s="197" t="s">
        <v>504</v>
      </c>
      <c r="E155" s="184">
        <v>0</v>
      </c>
      <c r="F155" s="184">
        <v>3</v>
      </c>
      <c r="G155" s="184">
        <v>32</v>
      </c>
      <c r="H155" s="184">
        <v>32</v>
      </c>
      <c r="I155" s="31" t="str">
        <f>IF(F155&gt;Data!$K$5,"National Record","-")</f>
        <v>-</v>
      </c>
      <c r="J155" s="31" t="str">
        <f>IF(F155&gt;Data!$M$5,"World Record","-")</f>
        <v>-</v>
      </c>
      <c r="K155" s="52"/>
    </row>
    <row r="156" spans="1:11" ht="16.5" thickBot="1">
      <c r="A156" s="158">
        <v>153</v>
      </c>
      <c r="B156" s="179">
        <v>148</v>
      </c>
      <c r="C156" s="180">
        <v>148</v>
      </c>
      <c r="D156" s="198" t="s">
        <v>195</v>
      </c>
      <c r="E156" s="181">
        <v>0</v>
      </c>
      <c r="F156" s="181">
        <v>3</v>
      </c>
      <c r="G156" s="181">
        <v>32</v>
      </c>
      <c r="H156" s="181">
        <v>32</v>
      </c>
      <c r="I156" s="31" t="str">
        <f>IF(F156&gt;Data!$K$5,"National Record","-")</f>
        <v>-</v>
      </c>
      <c r="J156" s="31" t="str">
        <f>IF(F156&gt;Data!$M$5,"World Record","-")</f>
        <v>-</v>
      </c>
      <c r="K156" s="52"/>
    </row>
    <row r="157" spans="1:11" ht="16.5" thickBot="1">
      <c r="A157" s="158">
        <v>154</v>
      </c>
      <c r="B157" s="182">
        <v>148</v>
      </c>
      <c r="C157" s="183">
        <v>148</v>
      </c>
      <c r="D157" s="197" t="s">
        <v>201</v>
      </c>
      <c r="E157" s="184">
        <v>0</v>
      </c>
      <c r="F157" s="184">
        <v>3</v>
      </c>
      <c r="G157" s="184">
        <v>32</v>
      </c>
      <c r="H157" s="184">
        <v>32</v>
      </c>
      <c r="I157" s="31" t="str">
        <f>IF(F157&gt;Data!$K$5,"National Record","-")</f>
        <v>-</v>
      </c>
      <c r="J157" s="31" t="str">
        <f>IF(F157&gt;Data!$M$5,"World Record","-")</f>
        <v>-</v>
      </c>
      <c r="K157" s="52"/>
    </row>
    <row r="158" spans="1:11" ht="16.5" thickBot="1">
      <c r="A158" s="158">
        <v>155</v>
      </c>
      <c r="B158" s="179">
        <v>148</v>
      </c>
      <c r="C158" s="180">
        <v>148</v>
      </c>
      <c r="D158" s="198" t="s">
        <v>197</v>
      </c>
      <c r="E158" s="181">
        <v>0</v>
      </c>
      <c r="F158" s="181">
        <v>3</v>
      </c>
      <c r="G158" s="181">
        <v>32</v>
      </c>
      <c r="H158" s="181">
        <v>32</v>
      </c>
      <c r="I158" s="31" t="str">
        <f>IF(F158&gt;Data!$K$5,"National Record","-")</f>
        <v>-</v>
      </c>
      <c r="J158" s="31" t="str">
        <f>IF(F158&gt;Data!$M$5,"World Record","-")</f>
        <v>-</v>
      </c>
      <c r="K158" s="52"/>
    </row>
    <row r="159" spans="1:11" ht="16.5" thickBot="1">
      <c r="A159" s="158">
        <v>156</v>
      </c>
      <c r="B159" s="182">
        <v>148</v>
      </c>
      <c r="C159" s="183">
        <v>148</v>
      </c>
      <c r="D159" s="197" t="s">
        <v>338</v>
      </c>
      <c r="E159" s="184">
        <v>0</v>
      </c>
      <c r="F159" s="184">
        <v>3</v>
      </c>
      <c r="G159" s="184">
        <v>32</v>
      </c>
      <c r="H159" s="184">
        <v>32</v>
      </c>
      <c r="I159" s="31" t="str">
        <f>IF(F159&gt;Data!$K$5,"National Record","-")</f>
        <v>-</v>
      </c>
      <c r="J159" s="31" t="str">
        <f>IF(F159&gt;Data!$M$5,"World Record","-")</f>
        <v>-</v>
      </c>
      <c r="K159" s="52"/>
    </row>
    <row r="160" spans="1:11" ht="16.5" thickBot="1">
      <c r="A160" s="158">
        <v>157</v>
      </c>
      <c r="B160" s="179">
        <v>148</v>
      </c>
      <c r="C160" s="180">
        <v>148</v>
      </c>
      <c r="D160" s="198" t="s">
        <v>220</v>
      </c>
      <c r="E160" s="181">
        <v>0</v>
      </c>
      <c r="F160" s="181">
        <v>3</v>
      </c>
      <c r="G160" s="181">
        <v>32</v>
      </c>
      <c r="H160" s="181">
        <v>32</v>
      </c>
      <c r="I160" s="31" t="str">
        <f>IF(F160&gt;Data!$K$5,"National Record","-")</f>
        <v>-</v>
      </c>
      <c r="J160" s="31" t="str">
        <f>IF(F160&gt;Data!$M$5,"World Record","-")</f>
        <v>-</v>
      </c>
      <c r="K160" s="52"/>
    </row>
    <row r="161" spans="1:11" ht="16.5" thickBot="1">
      <c r="A161" s="158">
        <v>158</v>
      </c>
      <c r="B161" s="182">
        <v>148</v>
      </c>
      <c r="C161" s="183">
        <v>148</v>
      </c>
      <c r="D161" s="197" t="s">
        <v>414</v>
      </c>
      <c r="E161" s="184">
        <v>0</v>
      </c>
      <c r="F161" s="184">
        <v>3</v>
      </c>
      <c r="G161" s="184">
        <v>32</v>
      </c>
      <c r="H161" s="184">
        <v>32</v>
      </c>
      <c r="I161" s="31" t="str">
        <f>IF(F161&gt;Data!$K$5,"National Record","-")</f>
        <v>-</v>
      </c>
      <c r="J161" s="31" t="str">
        <f>IF(F161&gt;Data!$M$5,"World Record","-")</f>
        <v>-</v>
      </c>
      <c r="K161" s="52"/>
    </row>
    <row r="162" spans="1:11" ht="16.5" thickBot="1">
      <c r="A162" s="158">
        <v>159</v>
      </c>
      <c r="B162" s="179">
        <v>148</v>
      </c>
      <c r="C162" s="180">
        <v>148</v>
      </c>
      <c r="D162" s="198" t="s">
        <v>417</v>
      </c>
      <c r="E162" s="181">
        <v>0</v>
      </c>
      <c r="F162" s="181">
        <v>3</v>
      </c>
      <c r="G162" s="181">
        <v>32</v>
      </c>
      <c r="H162" s="181">
        <v>32</v>
      </c>
      <c r="I162" s="31" t="str">
        <f>IF(F162&gt;Data!$K$5,"National Record","-")</f>
        <v>-</v>
      </c>
      <c r="J162" s="31" t="str">
        <f>IF(F162&gt;Data!$M$5,"World Record","-")</f>
        <v>-</v>
      </c>
      <c r="K162" s="52"/>
    </row>
    <row r="163" spans="1:11" ht="16.5" thickBot="1">
      <c r="A163" s="158">
        <v>160</v>
      </c>
      <c r="B163" s="182">
        <v>148</v>
      </c>
      <c r="C163" s="183">
        <v>148</v>
      </c>
      <c r="D163" s="197" t="s">
        <v>431</v>
      </c>
      <c r="E163" s="184">
        <v>0</v>
      </c>
      <c r="F163" s="184">
        <v>3</v>
      </c>
      <c r="G163" s="184">
        <v>32</v>
      </c>
      <c r="H163" s="184">
        <v>32</v>
      </c>
      <c r="I163" s="31" t="str">
        <f>IF(F163&gt;Data!$K$5,"National Record","-")</f>
        <v>-</v>
      </c>
      <c r="J163" s="31" t="str">
        <f>IF(F163&gt;Data!$M$5,"World Record","-")</f>
        <v>-</v>
      </c>
      <c r="K163" s="52"/>
    </row>
    <row r="164" spans="1:11" ht="23.25" customHeight="1" thickBot="1">
      <c r="A164" s="158">
        <v>161</v>
      </c>
      <c r="B164" s="179">
        <v>148</v>
      </c>
      <c r="C164" s="180">
        <v>148</v>
      </c>
      <c r="D164" s="198" t="s">
        <v>165</v>
      </c>
      <c r="E164" s="181">
        <v>0</v>
      </c>
      <c r="F164" s="181">
        <v>3</v>
      </c>
      <c r="G164" s="181">
        <v>32</v>
      </c>
      <c r="H164" s="181">
        <v>32</v>
      </c>
      <c r="I164" s="31" t="str">
        <f>IF(F164&gt;Data!$K$5,"National Record","-")</f>
        <v>-</v>
      </c>
      <c r="J164" s="31" t="str">
        <f>IF(F164&gt;Data!$M$5,"World Record","-")</f>
        <v>-</v>
      </c>
      <c r="K164" s="52"/>
    </row>
    <row r="165" spans="1:11" ht="16.5" thickBot="1">
      <c r="A165" s="158">
        <v>162</v>
      </c>
      <c r="B165" s="182">
        <v>148</v>
      </c>
      <c r="C165" s="183">
        <v>148</v>
      </c>
      <c r="D165" s="197" t="s">
        <v>472</v>
      </c>
      <c r="E165" s="184">
        <v>0</v>
      </c>
      <c r="F165" s="184">
        <v>3</v>
      </c>
      <c r="G165" s="184">
        <v>32</v>
      </c>
      <c r="H165" s="184">
        <v>32</v>
      </c>
      <c r="I165" s="31" t="str">
        <f>IF(F165&gt;Data!$K$5,"National Record","-")</f>
        <v>-</v>
      </c>
      <c r="J165" s="31" t="str">
        <f>IF(F165&gt;Data!$M$5,"World Record","-")</f>
        <v>-</v>
      </c>
      <c r="K165" s="52"/>
    </row>
    <row r="166" spans="1:11" ht="16.5" thickBot="1">
      <c r="A166" s="158">
        <v>163</v>
      </c>
      <c r="B166" s="179">
        <v>148</v>
      </c>
      <c r="C166" s="180">
        <v>148</v>
      </c>
      <c r="D166" s="198" t="s">
        <v>240</v>
      </c>
      <c r="E166" s="181">
        <v>0</v>
      </c>
      <c r="F166" s="181">
        <v>3</v>
      </c>
      <c r="G166" s="181">
        <v>32</v>
      </c>
      <c r="H166" s="181">
        <v>32</v>
      </c>
      <c r="I166" s="31" t="str">
        <f>IF(F166&gt;Data!$K$5,"National Record","-")</f>
        <v>-</v>
      </c>
      <c r="J166" s="31" t="str">
        <f>IF(F166&gt;Data!$M$5,"World Record","-")</f>
        <v>-</v>
      </c>
      <c r="K166" s="52"/>
    </row>
    <row r="167" spans="1:11" ht="16.5" thickBot="1">
      <c r="A167" s="158">
        <v>164</v>
      </c>
      <c r="B167" s="182">
        <v>148</v>
      </c>
      <c r="C167" s="183">
        <v>148</v>
      </c>
      <c r="D167" s="197" t="s">
        <v>180</v>
      </c>
      <c r="E167" s="184">
        <v>0</v>
      </c>
      <c r="F167" s="184">
        <v>3</v>
      </c>
      <c r="G167" s="184">
        <v>32</v>
      </c>
      <c r="H167" s="184">
        <v>32</v>
      </c>
      <c r="I167" s="31" t="str">
        <f>IF(F167&gt;Data!$K$5,"National Record","-")</f>
        <v>-</v>
      </c>
      <c r="J167" s="31" t="str">
        <f>IF(F167&gt;Data!$M$5,"World Record","-")</f>
        <v>-</v>
      </c>
      <c r="K167" s="52"/>
    </row>
    <row r="168" spans="1:11" ht="16.5" thickBot="1">
      <c r="A168" s="158">
        <v>165</v>
      </c>
      <c r="B168" s="179">
        <v>148</v>
      </c>
      <c r="C168" s="180">
        <v>148</v>
      </c>
      <c r="D168" s="198" t="s">
        <v>446</v>
      </c>
      <c r="E168" s="181">
        <v>0</v>
      </c>
      <c r="F168" s="181">
        <v>3</v>
      </c>
      <c r="G168" s="181">
        <v>32</v>
      </c>
      <c r="H168" s="181">
        <v>32</v>
      </c>
      <c r="I168" s="31" t="str">
        <f>IF(F168&gt;Data!$K$5,"National Record","-")</f>
        <v>-</v>
      </c>
      <c r="J168" s="31" t="str">
        <f>IF(F168&gt;Data!$M$5,"World Record","-")</f>
        <v>-</v>
      </c>
      <c r="K168" s="52"/>
    </row>
    <row r="169" spans="1:11" ht="16.5" thickBot="1">
      <c r="A169" s="158">
        <v>166</v>
      </c>
      <c r="B169" s="182">
        <v>148</v>
      </c>
      <c r="C169" s="183">
        <v>148</v>
      </c>
      <c r="D169" s="197" t="s">
        <v>348</v>
      </c>
      <c r="E169" s="184">
        <v>0</v>
      </c>
      <c r="F169" s="184">
        <v>3</v>
      </c>
      <c r="G169" s="184">
        <v>32</v>
      </c>
      <c r="H169" s="184">
        <v>32</v>
      </c>
      <c r="I169" s="31" t="str">
        <f>IF(F169&gt;Data!$K$5,"National Record","-")</f>
        <v>-</v>
      </c>
      <c r="J169" s="31" t="str">
        <f>IF(F169&gt;Data!$M$5,"World Record","-")</f>
        <v>-</v>
      </c>
      <c r="K169" s="52"/>
    </row>
    <row r="170" spans="1:11" ht="16.5" thickBot="1">
      <c r="A170" s="158">
        <v>167</v>
      </c>
      <c r="B170" s="179">
        <v>148</v>
      </c>
      <c r="C170" s="180">
        <v>148</v>
      </c>
      <c r="D170" s="198" t="s">
        <v>360</v>
      </c>
      <c r="E170" s="181">
        <v>0</v>
      </c>
      <c r="F170" s="181">
        <v>3</v>
      </c>
      <c r="G170" s="181">
        <v>32</v>
      </c>
      <c r="H170" s="181">
        <v>32</v>
      </c>
      <c r="I170" s="31" t="str">
        <f>IF(F170&gt;Data!$K$5,"National Record","-")</f>
        <v>-</v>
      </c>
      <c r="J170" s="31" t="str">
        <f>IF(F170&gt;Data!$M$5,"World Record","-")</f>
        <v>-</v>
      </c>
      <c r="K170" s="52"/>
    </row>
    <row r="171" spans="1:11" ht="16.5" thickBot="1">
      <c r="A171" s="158">
        <v>168</v>
      </c>
      <c r="B171" s="182">
        <v>148</v>
      </c>
      <c r="C171" s="183">
        <v>148</v>
      </c>
      <c r="D171" s="197" t="s">
        <v>257</v>
      </c>
      <c r="E171" s="184">
        <v>0</v>
      </c>
      <c r="F171" s="184">
        <v>3</v>
      </c>
      <c r="G171" s="184">
        <v>32</v>
      </c>
      <c r="H171" s="184">
        <v>32</v>
      </c>
      <c r="I171" s="31" t="str">
        <f>IF(F171&gt;Data!$K$5,"National Record","-")</f>
        <v>-</v>
      </c>
      <c r="J171" s="31" t="str">
        <f>IF(F171&gt;Data!$M$5,"World Record","-")</f>
        <v>-</v>
      </c>
      <c r="K171" s="52"/>
    </row>
    <row r="172" spans="1:11" ht="16.5" thickBot="1">
      <c r="A172" s="158">
        <v>169</v>
      </c>
      <c r="B172" s="179">
        <v>148</v>
      </c>
      <c r="C172" s="180">
        <v>148</v>
      </c>
      <c r="D172" s="198" t="s">
        <v>219</v>
      </c>
      <c r="E172" s="181">
        <v>0</v>
      </c>
      <c r="F172" s="181">
        <v>3</v>
      </c>
      <c r="G172" s="181">
        <v>32</v>
      </c>
      <c r="H172" s="181">
        <v>32</v>
      </c>
      <c r="I172" s="31" t="str">
        <f>IF(F172&gt;Data!$K$5,"National Record","-")</f>
        <v>-</v>
      </c>
      <c r="J172" s="31" t="str">
        <f>IF(F172&gt;Data!$M$5,"World Record","-")</f>
        <v>-</v>
      </c>
      <c r="K172" s="52"/>
    </row>
    <row r="173" spans="1:11" ht="16.5" thickBot="1">
      <c r="A173" s="158">
        <v>170</v>
      </c>
      <c r="B173" s="182">
        <v>170</v>
      </c>
      <c r="C173" s="183">
        <v>170</v>
      </c>
      <c r="D173" s="197" t="s">
        <v>434</v>
      </c>
      <c r="E173" s="184">
        <v>0</v>
      </c>
      <c r="F173" s="184">
        <v>2</v>
      </c>
      <c r="G173" s="184">
        <v>21</v>
      </c>
      <c r="H173" s="184">
        <v>21</v>
      </c>
      <c r="I173" s="31" t="str">
        <f>IF(F173&gt;Data!$K$5,"National Record","-")</f>
        <v>-</v>
      </c>
      <c r="J173" s="31" t="str">
        <f>IF(F173&gt;Data!$M$5,"World Record","-")</f>
        <v>-</v>
      </c>
      <c r="K173" s="52"/>
    </row>
    <row r="174" spans="1:11" ht="16.5" thickBot="1">
      <c r="A174" s="158">
        <v>171</v>
      </c>
      <c r="B174" s="179">
        <v>170</v>
      </c>
      <c r="C174" s="180">
        <v>170</v>
      </c>
      <c r="D174" s="198" t="s">
        <v>428</v>
      </c>
      <c r="E174" s="181">
        <v>0</v>
      </c>
      <c r="F174" s="181">
        <v>2</v>
      </c>
      <c r="G174" s="181">
        <v>21</v>
      </c>
      <c r="H174" s="181">
        <v>21</v>
      </c>
      <c r="I174" s="31" t="str">
        <f>IF(F174&gt;Data!$K$5,"National Record","-")</f>
        <v>-</v>
      </c>
      <c r="J174" s="31" t="str">
        <f>IF(F174&gt;Data!$M$5,"World Record","-")</f>
        <v>-</v>
      </c>
      <c r="K174" s="52"/>
    </row>
    <row r="175" spans="1:11" ht="16.5" thickBot="1">
      <c r="A175" s="158">
        <v>172</v>
      </c>
      <c r="B175" s="182">
        <v>170</v>
      </c>
      <c r="C175" s="183">
        <v>170</v>
      </c>
      <c r="D175" s="197" t="s">
        <v>191</v>
      </c>
      <c r="E175" s="184">
        <v>0</v>
      </c>
      <c r="F175" s="184">
        <v>2</v>
      </c>
      <c r="G175" s="184">
        <v>21</v>
      </c>
      <c r="H175" s="184">
        <v>21</v>
      </c>
      <c r="I175" s="31" t="str">
        <f>IF(F175&gt;Data!$K$5,"National Record","-")</f>
        <v>-</v>
      </c>
      <c r="J175" s="31" t="str">
        <f>IF(F175&gt;Data!$M$5,"World Record","-")</f>
        <v>-</v>
      </c>
      <c r="K175" s="52"/>
    </row>
    <row r="176" spans="1:11" ht="16.5" thickBot="1">
      <c r="A176" s="158">
        <v>173</v>
      </c>
      <c r="B176" s="179">
        <v>170</v>
      </c>
      <c r="C176" s="180">
        <v>170</v>
      </c>
      <c r="D176" s="198" t="s">
        <v>231</v>
      </c>
      <c r="E176" s="181">
        <v>0</v>
      </c>
      <c r="F176" s="181">
        <v>2</v>
      </c>
      <c r="G176" s="181">
        <v>21</v>
      </c>
      <c r="H176" s="181">
        <v>21</v>
      </c>
      <c r="I176" s="31" t="str">
        <f>IF(F176&gt;Data!$K$5,"National Record","-")</f>
        <v>-</v>
      </c>
      <c r="J176" s="31" t="str">
        <f>IF(F176&gt;Data!$M$5,"World Record","-")</f>
        <v>-</v>
      </c>
      <c r="K176" s="52"/>
    </row>
    <row r="177" spans="1:11" ht="16.5" thickBot="1">
      <c r="A177" s="158">
        <v>174</v>
      </c>
      <c r="B177" s="182">
        <v>170</v>
      </c>
      <c r="C177" s="183">
        <v>170</v>
      </c>
      <c r="D177" s="197" t="s">
        <v>482</v>
      </c>
      <c r="E177" s="184">
        <v>0</v>
      </c>
      <c r="F177" s="184">
        <v>2</v>
      </c>
      <c r="G177" s="184">
        <v>21</v>
      </c>
      <c r="H177" s="184">
        <v>21</v>
      </c>
      <c r="I177" s="31" t="str">
        <f>IF(F177&gt;Data!$K$5,"National Record","-")</f>
        <v>-</v>
      </c>
      <c r="J177" s="31" t="str">
        <f>IF(F177&gt;Data!$M$5,"World Record","-")</f>
        <v>-</v>
      </c>
      <c r="K177" s="52"/>
    </row>
    <row r="178" spans="1:11" ht="16.5" thickBot="1">
      <c r="A178" s="158">
        <v>175</v>
      </c>
      <c r="B178" s="179">
        <v>170</v>
      </c>
      <c r="C178" s="180">
        <v>170</v>
      </c>
      <c r="D178" s="198" t="s">
        <v>477</v>
      </c>
      <c r="E178" s="181">
        <v>0</v>
      </c>
      <c r="F178" s="181">
        <v>2</v>
      </c>
      <c r="G178" s="181">
        <v>21</v>
      </c>
      <c r="H178" s="181">
        <v>21</v>
      </c>
      <c r="I178" s="31" t="str">
        <f>IF(F178&gt;Data!$K$5,"National Record","-")</f>
        <v>-</v>
      </c>
      <c r="J178" s="31" t="str">
        <f>IF(F178&gt;Data!$M$5,"World Record","-")</f>
        <v>-</v>
      </c>
      <c r="K178" s="52"/>
    </row>
    <row r="179" spans="1:11" ht="16.5" thickBot="1">
      <c r="A179" s="158">
        <v>176</v>
      </c>
      <c r="B179" s="182">
        <v>170</v>
      </c>
      <c r="C179" s="183">
        <v>170</v>
      </c>
      <c r="D179" s="197" t="s">
        <v>254</v>
      </c>
      <c r="E179" s="184">
        <v>0</v>
      </c>
      <c r="F179" s="184">
        <v>2</v>
      </c>
      <c r="G179" s="184">
        <v>21</v>
      </c>
      <c r="H179" s="184">
        <v>21</v>
      </c>
      <c r="I179" s="31" t="str">
        <f>IF(F179&gt;Data!$K$5,"National Record","-")</f>
        <v>-</v>
      </c>
      <c r="J179" s="31" t="str">
        <f>IF(F179&gt;Data!$M$5,"World Record","-")</f>
        <v>-</v>
      </c>
      <c r="K179" s="52"/>
    </row>
    <row r="180" spans="1:11" ht="16.5" thickBot="1">
      <c r="A180" s="158">
        <v>177</v>
      </c>
      <c r="B180" s="179">
        <v>170</v>
      </c>
      <c r="C180" s="180">
        <v>170</v>
      </c>
      <c r="D180" s="198" t="s">
        <v>183</v>
      </c>
      <c r="E180" s="181">
        <v>0</v>
      </c>
      <c r="F180" s="181">
        <v>2</v>
      </c>
      <c r="G180" s="181">
        <v>21</v>
      </c>
      <c r="H180" s="181">
        <v>21</v>
      </c>
      <c r="I180" s="31" t="str">
        <f>IF(F180&gt;Data!$K$5,"National Record","-")</f>
        <v>-</v>
      </c>
      <c r="J180" s="31" t="str">
        <f>IF(F180&gt;Data!$M$5,"World Record","-")</f>
        <v>-</v>
      </c>
      <c r="K180" s="52"/>
    </row>
    <row r="181" spans="1:11" ht="16.5" thickBot="1">
      <c r="A181" s="158">
        <v>178</v>
      </c>
      <c r="B181" s="182">
        <v>170</v>
      </c>
      <c r="C181" s="183">
        <v>170</v>
      </c>
      <c r="D181" s="197" t="s">
        <v>287</v>
      </c>
      <c r="E181" s="184">
        <v>0</v>
      </c>
      <c r="F181" s="184">
        <v>2</v>
      </c>
      <c r="G181" s="184">
        <v>21</v>
      </c>
      <c r="H181" s="184">
        <v>21</v>
      </c>
      <c r="I181" s="31" t="str">
        <f>IF(F181&gt;Data!$K$5,"National Record","-")</f>
        <v>-</v>
      </c>
      <c r="J181" s="31" t="str">
        <f>IF(F181&gt;Data!$M$5,"World Record","-")</f>
        <v>-</v>
      </c>
      <c r="K181" s="52"/>
    </row>
    <row r="182" spans="1:11" ht="16.5" thickBot="1">
      <c r="A182" s="158">
        <v>179</v>
      </c>
      <c r="B182" s="179">
        <v>170</v>
      </c>
      <c r="C182" s="180">
        <v>170</v>
      </c>
      <c r="D182" s="198" t="s">
        <v>378</v>
      </c>
      <c r="E182" s="181">
        <v>0</v>
      </c>
      <c r="F182" s="181">
        <v>2</v>
      </c>
      <c r="G182" s="181">
        <v>21</v>
      </c>
      <c r="H182" s="181">
        <v>21</v>
      </c>
      <c r="I182" s="31" t="str">
        <f>IF(F182&gt;Data!$K$5,"National Record","-")</f>
        <v>-</v>
      </c>
      <c r="J182" s="31" t="str">
        <f>IF(F182&gt;Data!$M$5,"World Record","-")</f>
        <v>-</v>
      </c>
      <c r="K182" s="52"/>
    </row>
    <row r="183" spans="1:11" ht="16.5" thickBot="1">
      <c r="A183" s="158">
        <v>180</v>
      </c>
      <c r="B183" s="182">
        <v>170</v>
      </c>
      <c r="C183" s="183">
        <v>170</v>
      </c>
      <c r="D183" s="197" t="s">
        <v>483</v>
      </c>
      <c r="E183" s="184">
        <v>0</v>
      </c>
      <c r="F183" s="184">
        <v>2</v>
      </c>
      <c r="G183" s="184">
        <v>21</v>
      </c>
      <c r="H183" s="184">
        <v>21</v>
      </c>
      <c r="I183" s="31" t="str">
        <f>IF(F183&gt;Data!$K$5,"National Record","-")</f>
        <v>-</v>
      </c>
      <c r="J183" s="31" t="str">
        <f>IF(F183&gt;Data!$M$5,"World Record","-")</f>
        <v>-</v>
      </c>
      <c r="K183" s="52"/>
    </row>
    <row r="184" spans="1:11" ht="16.5" thickBot="1">
      <c r="A184" s="158">
        <v>181</v>
      </c>
      <c r="B184" s="179">
        <v>170</v>
      </c>
      <c r="C184" s="180">
        <v>170</v>
      </c>
      <c r="D184" s="198" t="s">
        <v>449</v>
      </c>
      <c r="E184" s="181">
        <v>0</v>
      </c>
      <c r="F184" s="181">
        <v>2</v>
      </c>
      <c r="G184" s="181">
        <v>21</v>
      </c>
      <c r="H184" s="181">
        <v>21</v>
      </c>
      <c r="I184" s="31" t="str">
        <f>IF(F184&gt;Data!$K$5,"National Record","-")</f>
        <v>-</v>
      </c>
      <c r="J184" s="31" t="str">
        <f>IF(F184&gt;Data!$M$5,"World Record","-")</f>
        <v>-</v>
      </c>
      <c r="K184" s="52"/>
    </row>
    <row r="185" spans="1:11" ht="16.5" thickBot="1">
      <c r="A185" s="158">
        <v>182</v>
      </c>
      <c r="B185" s="182">
        <v>170</v>
      </c>
      <c r="C185" s="183">
        <v>170</v>
      </c>
      <c r="D185" s="197" t="s">
        <v>438</v>
      </c>
      <c r="E185" s="184">
        <v>0</v>
      </c>
      <c r="F185" s="184">
        <v>2</v>
      </c>
      <c r="G185" s="184">
        <v>21</v>
      </c>
      <c r="H185" s="184">
        <v>21</v>
      </c>
      <c r="I185" s="31" t="str">
        <f>IF(F185&gt;Data!$K$5,"National Record","-")</f>
        <v>-</v>
      </c>
      <c r="J185" s="31" t="str">
        <f>IF(F185&gt;Data!$M$5,"World Record","-")</f>
        <v>-</v>
      </c>
      <c r="K185" s="52"/>
    </row>
    <row r="186" spans="1:11" ht="16.5" thickBot="1">
      <c r="A186" s="158">
        <v>183</v>
      </c>
      <c r="B186" s="179">
        <v>170</v>
      </c>
      <c r="C186" s="180">
        <v>170</v>
      </c>
      <c r="D186" s="198" t="s">
        <v>500</v>
      </c>
      <c r="E186" s="181">
        <v>0</v>
      </c>
      <c r="F186" s="181">
        <v>2</v>
      </c>
      <c r="G186" s="181">
        <v>21</v>
      </c>
      <c r="H186" s="181">
        <v>21</v>
      </c>
      <c r="I186" s="31" t="str">
        <f>IF(F186&gt;Data!$K$5,"National Record","-")</f>
        <v>-</v>
      </c>
      <c r="J186" s="31" t="str">
        <f>IF(F186&gt;Data!$M$5,"World Record","-")</f>
        <v>-</v>
      </c>
      <c r="K186" s="52"/>
    </row>
    <row r="187" spans="1:11" ht="16.5" thickBot="1">
      <c r="A187" s="158">
        <v>184</v>
      </c>
      <c r="B187" s="182">
        <v>170</v>
      </c>
      <c r="C187" s="183">
        <v>170</v>
      </c>
      <c r="D187" s="197" t="s">
        <v>510</v>
      </c>
      <c r="E187" s="184">
        <v>0</v>
      </c>
      <c r="F187" s="184">
        <v>2</v>
      </c>
      <c r="G187" s="184">
        <v>21</v>
      </c>
      <c r="H187" s="184">
        <v>21</v>
      </c>
      <c r="I187" s="31" t="str">
        <f>IF(F187&gt;Data!$K$5,"National Record","-")</f>
        <v>-</v>
      </c>
      <c r="J187" s="31" t="str">
        <f>IF(F187&gt;Data!$M$5,"World Record","-")</f>
        <v>-</v>
      </c>
      <c r="K187" s="52"/>
    </row>
    <row r="188" spans="1:11" ht="16.5" thickBot="1">
      <c r="A188" s="158">
        <v>185</v>
      </c>
      <c r="B188" s="179">
        <v>170</v>
      </c>
      <c r="C188" s="180">
        <v>170</v>
      </c>
      <c r="D188" s="198" t="s">
        <v>335</v>
      </c>
      <c r="E188" s="181">
        <v>0</v>
      </c>
      <c r="F188" s="181">
        <v>2</v>
      </c>
      <c r="G188" s="181">
        <v>21</v>
      </c>
      <c r="H188" s="181">
        <v>21</v>
      </c>
      <c r="I188" s="31" t="str">
        <f>IF(F188&gt;Data!$K$5,"National Record","-")</f>
        <v>-</v>
      </c>
      <c r="J188" s="31" t="str">
        <f>IF(F188&gt;Data!$M$5,"World Record","-")</f>
        <v>-</v>
      </c>
      <c r="K188" s="52"/>
    </row>
    <row r="189" spans="1:11" ht="16.5" thickBot="1">
      <c r="A189" s="158">
        <v>186</v>
      </c>
      <c r="B189" s="182">
        <v>170</v>
      </c>
      <c r="C189" s="183">
        <v>170</v>
      </c>
      <c r="D189" s="197" t="s">
        <v>437</v>
      </c>
      <c r="E189" s="184">
        <v>0</v>
      </c>
      <c r="F189" s="184">
        <v>2</v>
      </c>
      <c r="G189" s="184">
        <v>21</v>
      </c>
      <c r="H189" s="184">
        <v>21</v>
      </c>
      <c r="I189" s="31" t="str">
        <f>IF(F189&gt;Data!$K$5,"National Record","-")</f>
        <v>-</v>
      </c>
      <c r="J189" s="31" t="str">
        <f>IF(F189&gt;Data!$M$5,"World Record","-")</f>
        <v>-</v>
      </c>
      <c r="K189" s="52"/>
    </row>
    <row r="190" spans="1:11" ht="16.5" thickBot="1">
      <c r="A190" s="158">
        <v>187</v>
      </c>
      <c r="B190" s="179">
        <v>170</v>
      </c>
      <c r="C190" s="180">
        <v>170</v>
      </c>
      <c r="D190" s="198" t="s">
        <v>452</v>
      </c>
      <c r="E190" s="181">
        <v>0</v>
      </c>
      <c r="F190" s="181">
        <v>2</v>
      </c>
      <c r="G190" s="181">
        <v>21</v>
      </c>
      <c r="H190" s="181">
        <v>21</v>
      </c>
      <c r="I190" s="31" t="str">
        <f>IF(F190&gt;Data!$K$5,"National Record","-")</f>
        <v>-</v>
      </c>
      <c r="J190" s="31" t="str">
        <f>IF(F190&gt;Data!$M$5,"World Record","-")</f>
        <v>-</v>
      </c>
      <c r="K190" s="52"/>
    </row>
    <row r="191" spans="1:11" ht="16.5" thickBot="1">
      <c r="A191" s="158">
        <v>188</v>
      </c>
      <c r="B191" s="182">
        <v>170</v>
      </c>
      <c r="C191" s="183">
        <v>170</v>
      </c>
      <c r="D191" s="197" t="s">
        <v>391</v>
      </c>
      <c r="E191" s="184">
        <v>0</v>
      </c>
      <c r="F191" s="184">
        <v>2</v>
      </c>
      <c r="G191" s="184">
        <v>21</v>
      </c>
      <c r="H191" s="184">
        <v>21</v>
      </c>
      <c r="I191" s="31" t="str">
        <f>IF(F191&gt;Data!$K$5,"National Record","-")</f>
        <v>-</v>
      </c>
      <c r="J191" s="31" t="str">
        <f>IF(F191&gt;Data!$M$5,"World Record","-")</f>
        <v>-</v>
      </c>
      <c r="K191" s="52"/>
    </row>
    <row r="192" spans="1:11" ht="16.5" thickBot="1">
      <c r="A192" s="158">
        <v>189</v>
      </c>
      <c r="B192" s="179">
        <v>170</v>
      </c>
      <c r="C192" s="180">
        <v>170</v>
      </c>
      <c r="D192" s="198" t="s">
        <v>501</v>
      </c>
      <c r="E192" s="181">
        <v>0</v>
      </c>
      <c r="F192" s="181">
        <v>2</v>
      </c>
      <c r="G192" s="181">
        <v>21</v>
      </c>
      <c r="H192" s="181">
        <v>21</v>
      </c>
      <c r="I192" s="31" t="str">
        <f>IF(F192&gt;Data!$K$5,"National Record","-")</f>
        <v>-</v>
      </c>
      <c r="J192" s="31" t="str">
        <f>IF(F192&gt;Data!$M$5,"World Record","-")</f>
        <v>-</v>
      </c>
      <c r="K192" s="52"/>
    </row>
    <row r="193" spans="1:11" ht="16.5" thickBot="1">
      <c r="A193" s="158">
        <v>190</v>
      </c>
      <c r="B193" s="182">
        <v>170</v>
      </c>
      <c r="C193" s="183">
        <v>170</v>
      </c>
      <c r="D193" s="197" t="s">
        <v>331</v>
      </c>
      <c r="E193" s="184">
        <v>0</v>
      </c>
      <c r="F193" s="184">
        <v>2</v>
      </c>
      <c r="G193" s="184">
        <v>21</v>
      </c>
      <c r="H193" s="184">
        <v>21</v>
      </c>
      <c r="I193" s="31" t="str">
        <f>IF(F193&gt;Data!$K$5,"National Record","-")</f>
        <v>-</v>
      </c>
      <c r="J193" s="31" t="str">
        <f>IF(F193&gt;Data!$M$5,"World Record","-")</f>
        <v>-</v>
      </c>
      <c r="K193" s="52"/>
    </row>
    <row r="194" spans="1:11" ht="16.5" thickBot="1">
      <c r="A194" s="158">
        <v>191</v>
      </c>
      <c r="B194" s="179">
        <v>170</v>
      </c>
      <c r="C194" s="180">
        <v>170</v>
      </c>
      <c r="D194" s="198" t="s">
        <v>249</v>
      </c>
      <c r="E194" s="181">
        <v>0</v>
      </c>
      <c r="F194" s="181">
        <v>2</v>
      </c>
      <c r="G194" s="181">
        <v>21</v>
      </c>
      <c r="H194" s="181">
        <v>21</v>
      </c>
      <c r="I194" s="31" t="str">
        <f>IF(F194&gt;Data!$K$5,"National Record","-")</f>
        <v>-</v>
      </c>
      <c r="J194" s="31" t="str">
        <f>IF(F194&gt;Data!$M$5,"World Record","-")</f>
        <v>-</v>
      </c>
      <c r="K194" s="52"/>
    </row>
    <row r="195" spans="1:11" ht="16.5" thickBot="1">
      <c r="A195" s="158">
        <v>192</v>
      </c>
      <c r="B195" s="182">
        <v>170</v>
      </c>
      <c r="C195" s="183">
        <v>170</v>
      </c>
      <c r="D195" s="197" t="s">
        <v>461</v>
      </c>
      <c r="E195" s="184">
        <v>0</v>
      </c>
      <c r="F195" s="184">
        <v>2</v>
      </c>
      <c r="G195" s="184">
        <v>21</v>
      </c>
      <c r="H195" s="184">
        <v>21</v>
      </c>
      <c r="I195" s="31" t="str">
        <f>IF(F195&gt;Data!$K$5,"National Record","-")</f>
        <v>-</v>
      </c>
      <c r="J195" s="31" t="str">
        <f>IF(F195&gt;Data!$M$5,"World Record","-")</f>
        <v>-</v>
      </c>
      <c r="K195" s="52"/>
    </row>
    <row r="196" spans="1:11" ht="16.5" thickBot="1">
      <c r="A196" s="158">
        <v>193</v>
      </c>
      <c r="B196" s="179">
        <v>170</v>
      </c>
      <c r="C196" s="180">
        <v>170</v>
      </c>
      <c r="D196" s="198" t="s">
        <v>460</v>
      </c>
      <c r="E196" s="181">
        <v>0</v>
      </c>
      <c r="F196" s="181">
        <v>2</v>
      </c>
      <c r="G196" s="181">
        <v>21</v>
      </c>
      <c r="H196" s="181">
        <v>21</v>
      </c>
      <c r="I196" s="31" t="str">
        <f>IF(F196&gt;Data!$K$5,"National Record","-")</f>
        <v>-</v>
      </c>
      <c r="J196" s="31" t="str">
        <f>IF(F196&gt;Data!$M$5,"World Record","-")</f>
        <v>-</v>
      </c>
      <c r="K196" s="52"/>
    </row>
    <row r="197" spans="1:11" ht="16.5" thickBot="1">
      <c r="A197" s="158">
        <v>194</v>
      </c>
      <c r="B197" s="182">
        <v>170</v>
      </c>
      <c r="C197" s="183">
        <v>170</v>
      </c>
      <c r="D197" s="197" t="s">
        <v>245</v>
      </c>
      <c r="E197" s="184">
        <v>0</v>
      </c>
      <c r="F197" s="184">
        <v>2</v>
      </c>
      <c r="G197" s="184">
        <v>21</v>
      </c>
      <c r="H197" s="184">
        <v>21</v>
      </c>
      <c r="I197" s="31" t="str">
        <f>IF(F197&gt;Data!$K$5,"National Record","-")</f>
        <v>-</v>
      </c>
      <c r="J197" s="31" t="str">
        <f>IF(F197&gt;Data!$M$5,"World Record","-")</f>
        <v>-</v>
      </c>
      <c r="K197" s="52"/>
    </row>
    <row r="198" spans="1:11" ht="16.5" thickBot="1">
      <c r="A198" s="158">
        <v>195</v>
      </c>
      <c r="B198" s="179">
        <v>170</v>
      </c>
      <c r="C198" s="180">
        <v>170</v>
      </c>
      <c r="D198" s="198" t="s">
        <v>167</v>
      </c>
      <c r="E198" s="181">
        <v>0</v>
      </c>
      <c r="F198" s="181">
        <v>2</v>
      </c>
      <c r="G198" s="181">
        <v>21</v>
      </c>
      <c r="H198" s="181">
        <v>21</v>
      </c>
      <c r="I198" s="129" t="str">
        <f>IF(F198&gt;Data!$K$5,"National Record","-")</f>
        <v>-</v>
      </c>
      <c r="J198" s="129" t="str">
        <f>IF(F198&gt;Data!$M$5,"World Record","-")</f>
        <v>-</v>
      </c>
      <c r="K198" s="52"/>
    </row>
    <row r="199" spans="1:11" ht="16.5" thickBot="1">
      <c r="A199" s="158">
        <v>196</v>
      </c>
      <c r="B199" s="182">
        <v>170</v>
      </c>
      <c r="C199" s="183">
        <v>170</v>
      </c>
      <c r="D199" s="197" t="s">
        <v>194</v>
      </c>
      <c r="E199" s="184">
        <v>0</v>
      </c>
      <c r="F199" s="184">
        <v>2</v>
      </c>
      <c r="G199" s="184">
        <v>21</v>
      </c>
      <c r="H199" s="184">
        <v>21</v>
      </c>
      <c r="I199" s="31" t="str">
        <f>IF(F199&gt;Data!$K$5,"National Record","-")</f>
        <v>-</v>
      </c>
      <c r="J199" s="31" t="str">
        <f>IF(F199&gt;Data!$M$5,"World Record","-")</f>
        <v>-</v>
      </c>
      <c r="K199" s="52"/>
    </row>
    <row r="200" spans="1:11" ht="16.5" thickBot="1">
      <c r="A200" s="158">
        <v>197</v>
      </c>
      <c r="B200" s="191">
        <v>170</v>
      </c>
      <c r="C200" s="180">
        <v>170</v>
      </c>
      <c r="D200" s="198" t="s">
        <v>439</v>
      </c>
      <c r="E200" s="181">
        <v>0</v>
      </c>
      <c r="F200" s="181">
        <v>2</v>
      </c>
      <c r="G200" s="181">
        <v>21</v>
      </c>
      <c r="H200" s="181">
        <v>21</v>
      </c>
      <c r="I200" s="31" t="str">
        <f>IF(F200&gt;Data!$K$5,"National Record","-")</f>
        <v>-</v>
      </c>
      <c r="J200" s="31" t="str">
        <f>IF(F200&gt;Data!$M$5,"World Record","-")</f>
        <v>-</v>
      </c>
      <c r="K200" s="52"/>
    </row>
    <row r="201" spans="1:11" ht="16.5" thickBot="1">
      <c r="A201" s="158">
        <v>198</v>
      </c>
      <c r="B201" s="175">
        <v>170</v>
      </c>
      <c r="C201" s="176">
        <v>170</v>
      </c>
      <c r="D201" s="199" t="s">
        <v>364</v>
      </c>
      <c r="E201" s="178">
        <v>0</v>
      </c>
      <c r="F201" s="178">
        <v>2</v>
      </c>
      <c r="G201" s="178">
        <v>21</v>
      </c>
      <c r="H201" s="178">
        <v>21</v>
      </c>
      <c r="I201" s="31" t="str">
        <f>IF(F201&gt;Data!$K$5,"National Record","-")</f>
        <v>-</v>
      </c>
      <c r="J201" s="31" t="str">
        <f>IF(F201&gt;Data!$M$5,"World Record","-")</f>
        <v>-</v>
      </c>
      <c r="K201" s="52"/>
    </row>
    <row r="202" spans="1:11" ht="16.5" thickBot="1">
      <c r="A202" s="158">
        <v>199</v>
      </c>
      <c r="B202" s="179">
        <v>170</v>
      </c>
      <c r="C202" s="180">
        <v>170</v>
      </c>
      <c r="D202" s="198" t="s">
        <v>182</v>
      </c>
      <c r="E202" s="181">
        <v>0</v>
      </c>
      <c r="F202" s="181">
        <v>2</v>
      </c>
      <c r="G202" s="181">
        <v>21</v>
      </c>
      <c r="H202" s="181">
        <v>21</v>
      </c>
      <c r="I202" s="31" t="str">
        <f>IF(F202&gt;Data!$K$5,"National Record","-")</f>
        <v>-</v>
      </c>
      <c r="J202" s="31" t="str">
        <f>IF(F202&gt;Data!$M$5,"World Record","-")</f>
        <v>-</v>
      </c>
      <c r="K202" s="52"/>
    </row>
    <row r="203" spans="1:11" ht="16.5" thickBot="1">
      <c r="A203" s="158">
        <v>200</v>
      </c>
      <c r="B203" s="182">
        <v>170</v>
      </c>
      <c r="C203" s="183">
        <v>170</v>
      </c>
      <c r="D203" s="197" t="s">
        <v>198</v>
      </c>
      <c r="E203" s="184">
        <v>0</v>
      </c>
      <c r="F203" s="184">
        <v>2</v>
      </c>
      <c r="G203" s="184">
        <v>21</v>
      </c>
      <c r="H203" s="184">
        <v>21</v>
      </c>
      <c r="I203" s="31" t="str">
        <f>IF(F203&gt;Data!$K$5,"National Record","-")</f>
        <v>-</v>
      </c>
      <c r="J203" s="31" t="str">
        <f>IF(F203&gt;Data!$M$5,"World Record","-")</f>
        <v>-</v>
      </c>
      <c r="K203" s="52"/>
    </row>
    <row r="204" spans="1:11" ht="16.5" thickBot="1">
      <c r="A204" s="158">
        <v>201</v>
      </c>
      <c r="B204" s="179">
        <v>170</v>
      </c>
      <c r="C204" s="180">
        <v>170</v>
      </c>
      <c r="D204" s="198" t="s">
        <v>413</v>
      </c>
      <c r="E204" s="181">
        <v>0</v>
      </c>
      <c r="F204" s="181">
        <v>2</v>
      </c>
      <c r="G204" s="181">
        <v>21</v>
      </c>
      <c r="H204" s="181">
        <v>21</v>
      </c>
      <c r="I204" s="31" t="str">
        <f>IF(F204&gt;Data!$K$5,"National Record","-")</f>
        <v>-</v>
      </c>
      <c r="J204" s="31" t="str">
        <f>IF(F204&gt;Data!$M$5,"World Record","-")</f>
        <v>-</v>
      </c>
      <c r="K204" s="52"/>
    </row>
    <row r="205" spans="1:11" ht="16.5" thickBot="1">
      <c r="A205" s="158">
        <v>202</v>
      </c>
      <c r="B205" s="182">
        <v>170</v>
      </c>
      <c r="C205" s="183">
        <v>170</v>
      </c>
      <c r="D205" s="197" t="s">
        <v>216</v>
      </c>
      <c r="E205" s="184">
        <v>0</v>
      </c>
      <c r="F205" s="184">
        <v>2</v>
      </c>
      <c r="G205" s="184">
        <v>21</v>
      </c>
      <c r="H205" s="184">
        <v>21</v>
      </c>
      <c r="I205" s="31" t="str">
        <f>IF(F205&gt;Data!$K$5,"National Record","-")</f>
        <v>-</v>
      </c>
      <c r="J205" s="31" t="str">
        <f>IF(F205&gt;Data!$M$5,"World Record","-")</f>
        <v>-</v>
      </c>
      <c r="K205" s="52"/>
    </row>
    <row r="206" spans="1:11" ht="16.5" thickBot="1">
      <c r="A206" s="158">
        <v>203</v>
      </c>
      <c r="B206" s="179">
        <v>170</v>
      </c>
      <c r="C206" s="180">
        <v>170</v>
      </c>
      <c r="D206" s="198" t="s">
        <v>312</v>
      </c>
      <c r="E206" s="181">
        <v>0</v>
      </c>
      <c r="F206" s="181">
        <v>2</v>
      </c>
      <c r="G206" s="181">
        <v>21</v>
      </c>
      <c r="H206" s="181">
        <v>21</v>
      </c>
      <c r="I206" s="128" t="str">
        <f>IF(F206&gt;Data!$K$5,"National Record","-")</f>
        <v>-</v>
      </c>
      <c r="J206" s="128" t="str">
        <f>IF(F206&gt;Data!$M$5,"World Record","-")</f>
        <v>-</v>
      </c>
      <c r="K206" s="52"/>
    </row>
    <row r="207" spans="1:11" ht="16.5" thickBot="1">
      <c r="A207" s="158">
        <v>204</v>
      </c>
      <c r="B207" s="182">
        <v>170</v>
      </c>
      <c r="C207" s="183">
        <v>170</v>
      </c>
      <c r="D207" s="197" t="s">
        <v>332</v>
      </c>
      <c r="E207" s="184">
        <v>0</v>
      </c>
      <c r="F207" s="184">
        <v>2</v>
      </c>
      <c r="G207" s="184">
        <v>21</v>
      </c>
      <c r="H207" s="184">
        <v>21</v>
      </c>
      <c r="I207" s="31" t="str">
        <f>IF(F207&gt;Data!$K$5,"National Record","-")</f>
        <v>-</v>
      </c>
      <c r="J207" s="31" t="str">
        <f>IF(F207&gt;Data!$M$5,"World Record","-")</f>
        <v>-</v>
      </c>
      <c r="K207" s="52"/>
    </row>
    <row r="208" spans="1:11" ht="16.5" thickBot="1">
      <c r="A208" s="158">
        <v>205</v>
      </c>
      <c r="B208" s="179">
        <v>170</v>
      </c>
      <c r="C208" s="180">
        <v>170</v>
      </c>
      <c r="D208" s="198" t="s">
        <v>363</v>
      </c>
      <c r="E208" s="181">
        <v>0</v>
      </c>
      <c r="F208" s="181">
        <v>2</v>
      </c>
      <c r="G208" s="181">
        <v>21</v>
      </c>
      <c r="H208" s="181">
        <v>21</v>
      </c>
      <c r="I208" s="31" t="str">
        <f>IF(F208&gt;Data!$K$5,"National Record","-")</f>
        <v>-</v>
      </c>
      <c r="J208" s="31" t="str">
        <f>IF(F208&gt;Data!$M$5,"World Record","-")</f>
        <v>-</v>
      </c>
      <c r="K208" s="52"/>
    </row>
    <row r="209" spans="1:11" ht="16.5" thickBot="1">
      <c r="A209" s="158">
        <v>206</v>
      </c>
      <c r="B209" s="182">
        <v>170</v>
      </c>
      <c r="C209" s="183">
        <v>170</v>
      </c>
      <c r="D209" s="197" t="s">
        <v>300</v>
      </c>
      <c r="E209" s="184">
        <v>0</v>
      </c>
      <c r="F209" s="184">
        <v>2</v>
      </c>
      <c r="G209" s="184">
        <v>21</v>
      </c>
      <c r="H209" s="184">
        <v>21</v>
      </c>
      <c r="I209" s="31" t="str">
        <f>IF(F209&gt;Data!$K$5,"National Record","-")</f>
        <v>-</v>
      </c>
      <c r="J209" s="31" t="str">
        <f>IF(F209&gt;Data!$M$5,"World Record","-")</f>
        <v>-</v>
      </c>
      <c r="K209" s="52"/>
    </row>
    <row r="210" spans="1:11" ht="16.5" thickBot="1">
      <c r="A210" s="158">
        <v>207</v>
      </c>
      <c r="B210" s="179">
        <v>170</v>
      </c>
      <c r="C210" s="180">
        <v>170</v>
      </c>
      <c r="D210" s="198" t="s">
        <v>209</v>
      </c>
      <c r="E210" s="181">
        <v>0</v>
      </c>
      <c r="F210" s="181">
        <v>2</v>
      </c>
      <c r="G210" s="181">
        <v>21</v>
      </c>
      <c r="H210" s="181">
        <v>21</v>
      </c>
      <c r="I210" s="31" t="str">
        <f>IF(F210&gt;Data!$K$5,"National Record","-")</f>
        <v>-</v>
      </c>
      <c r="J210" s="31" t="str">
        <f>IF(F210&gt;Data!$M$5,"World Record","-")</f>
        <v>-</v>
      </c>
      <c r="K210" s="52"/>
    </row>
    <row r="211" spans="1:11" ht="16.5" thickBot="1">
      <c r="A211" s="158">
        <v>208</v>
      </c>
      <c r="B211" s="182">
        <v>170</v>
      </c>
      <c r="C211" s="183">
        <v>170</v>
      </c>
      <c r="D211" s="197" t="s">
        <v>444</v>
      </c>
      <c r="E211" s="184">
        <v>0</v>
      </c>
      <c r="F211" s="184">
        <v>2</v>
      </c>
      <c r="G211" s="184">
        <v>21</v>
      </c>
      <c r="H211" s="184">
        <v>21</v>
      </c>
      <c r="I211" s="31" t="str">
        <f>IF(F211&gt;Data!$K$5,"National Record","-")</f>
        <v>-</v>
      </c>
      <c r="J211" s="31" t="str">
        <f>IF(F211&gt;Data!$M$5,"World Record","-")</f>
        <v>-</v>
      </c>
      <c r="K211" s="52"/>
    </row>
    <row r="212" spans="1:11" ht="16.5" thickBot="1">
      <c r="A212" s="158">
        <v>209</v>
      </c>
      <c r="B212" s="179">
        <v>209</v>
      </c>
      <c r="C212" s="180">
        <v>209</v>
      </c>
      <c r="D212" s="198" t="s">
        <v>190</v>
      </c>
      <c r="E212" s="181">
        <v>0</v>
      </c>
      <c r="F212" s="181">
        <v>1</v>
      </c>
      <c r="G212" s="181">
        <v>11</v>
      </c>
      <c r="H212" s="181">
        <v>11</v>
      </c>
      <c r="I212" s="31" t="str">
        <f>IF(F212&gt;Data!$K$5,"National Record","-")</f>
        <v>-</v>
      </c>
      <c r="J212" s="31" t="str">
        <f>IF(F212&gt;Data!$M$5,"World Record","-")</f>
        <v>-</v>
      </c>
      <c r="K212" s="52"/>
    </row>
    <row r="213" spans="1:11" ht="16.5" thickBot="1">
      <c r="A213" s="158">
        <v>210</v>
      </c>
      <c r="B213" s="182">
        <v>209</v>
      </c>
      <c r="C213" s="183">
        <v>209</v>
      </c>
      <c r="D213" s="197" t="s">
        <v>473</v>
      </c>
      <c r="E213" s="184">
        <v>0</v>
      </c>
      <c r="F213" s="184">
        <v>1</v>
      </c>
      <c r="G213" s="184">
        <v>11</v>
      </c>
      <c r="H213" s="184">
        <v>11</v>
      </c>
      <c r="I213" s="31" t="str">
        <f>IF(F213&gt;Data!$K$5,"National Record","-")</f>
        <v>-</v>
      </c>
      <c r="J213" s="31" t="str">
        <f>IF(F213&gt;Data!$M$5,"World Record","-")</f>
        <v>-</v>
      </c>
      <c r="K213" s="52"/>
    </row>
    <row r="214" spans="1:11" ht="16.5" thickBot="1">
      <c r="A214" s="158">
        <v>211</v>
      </c>
      <c r="B214" s="179">
        <v>209</v>
      </c>
      <c r="C214" s="180">
        <v>209</v>
      </c>
      <c r="D214" s="198" t="s">
        <v>435</v>
      </c>
      <c r="E214" s="181">
        <v>0</v>
      </c>
      <c r="F214" s="181">
        <v>1</v>
      </c>
      <c r="G214" s="181">
        <v>11</v>
      </c>
      <c r="H214" s="181">
        <v>11</v>
      </c>
      <c r="I214" s="31" t="str">
        <f>IF(F214&gt;Data!$K$5,"National Record","-")</f>
        <v>-</v>
      </c>
      <c r="J214" s="31" t="str">
        <f>IF(F214&gt;Data!$M$5,"World Record","-")</f>
        <v>-</v>
      </c>
      <c r="K214" s="52"/>
    </row>
    <row r="215" spans="1:11" ht="16.5" thickBot="1">
      <c r="A215" s="158">
        <v>212</v>
      </c>
      <c r="B215" s="182">
        <v>209</v>
      </c>
      <c r="C215" s="183">
        <v>209</v>
      </c>
      <c r="D215" s="197" t="s">
        <v>427</v>
      </c>
      <c r="E215" s="184">
        <v>0</v>
      </c>
      <c r="F215" s="184">
        <v>1</v>
      </c>
      <c r="G215" s="184">
        <v>11</v>
      </c>
      <c r="H215" s="184">
        <v>11</v>
      </c>
      <c r="I215" s="31" t="str">
        <f>IF(F215&gt;Data!$K$5,"National Record","-")</f>
        <v>-</v>
      </c>
      <c r="J215" s="31" t="str">
        <f>IF(F215&gt;Data!$M$5,"World Record","-")</f>
        <v>-</v>
      </c>
      <c r="K215" s="52"/>
    </row>
    <row r="216" spans="1:11" ht="16.5" thickBot="1">
      <c r="A216" s="158">
        <v>213</v>
      </c>
      <c r="B216" s="179">
        <v>209</v>
      </c>
      <c r="C216" s="180">
        <v>209</v>
      </c>
      <c r="D216" s="198" t="s">
        <v>214</v>
      </c>
      <c r="E216" s="181">
        <v>0</v>
      </c>
      <c r="F216" s="181">
        <v>1</v>
      </c>
      <c r="G216" s="181">
        <v>11</v>
      </c>
      <c r="H216" s="181">
        <v>11</v>
      </c>
      <c r="I216" s="31" t="str">
        <f>IF(F216&gt;Data!$K$5,"National Record","-")</f>
        <v>-</v>
      </c>
      <c r="J216" s="31" t="str">
        <f>IF(F216&gt;Data!$M$5,"World Record","-")</f>
        <v>-</v>
      </c>
      <c r="K216" s="52"/>
    </row>
    <row r="217" spans="1:11" ht="16.5" thickBot="1">
      <c r="A217" s="158">
        <v>214</v>
      </c>
      <c r="B217" s="182">
        <v>209</v>
      </c>
      <c r="C217" s="183">
        <v>209</v>
      </c>
      <c r="D217" s="197" t="s">
        <v>499</v>
      </c>
      <c r="E217" s="184">
        <v>0</v>
      </c>
      <c r="F217" s="184">
        <v>1</v>
      </c>
      <c r="G217" s="184">
        <v>11</v>
      </c>
      <c r="H217" s="184">
        <v>11</v>
      </c>
      <c r="I217" s="31" t="str">
        <f>IF(F217&gt;Data!$K$5,"National Record","-")</f>
        <v>-</v>
      </c>
      <c r="J217" s="31" t="str">
        <f>IF(F217&gt;Data!$M$5,"World Record","-")</f>
        <v>-</v>
      </c>
      <c r="K217" s="52"/>
    </row>
    <row r="218" spans="1:11" ht="16.5" thickBot="1">
      <c r="A218" s="158">
        <v>215</v>
      </c>
      <c r="B218" s="179">
        <v>209</v>
      </c>
      <c r="C218" s="180">
        <v>209</v>
      </c>
      <c r="D218" s="198" t="s">
        <v>306</v>
      </c>
      <c r="E218" s="181">
        <v>0</v>
      </c>
      <c r="F218" s="181">
        <v>1</v>
      </c>
      <c r="G218" s="181">
        <v>11</v>
      </c>
      <c r="H218" s="181">
        <v>11</v>
      </c>
      <c r="I218" s="31" t="str">
        <f>IF(F218&gt;Data!$K$5,"National Record","-")</f>
        <v>-</v>
      </c>
      <c r="J218" s="31" t="str">
        <f>IF(F218&gt;Data!$M$5,"World Record","-")</f>
        <v>-</v>
      </c>
      <c r="K218" s="52"/>
    </row>
    <row r="219" spans="1:11" ht="16.5" thickBot="1">
      <c r="A219" s="158">
        <v>216</v>
      </c>
      <c r="B219" s="182">
        <v>209</v>
      </c>
      <c r="C219" s="183">
        <v>209</v>
      </c>
      <c r="D219" s="197" t="s">
        <v>235</v>
      </c>
      <c r="E219" s="184">
        <v>0</v>
      </c>
      <c r="F219" s="184">
        <v>1</v>
      </c>
      <c r="G219" s="184">
        <v>11</v>
      </c>
      <c r="H219" s="184">
        <v>11</v>
      </c>
      <c r="I219" s="31" t="str">
        <f>IF(F219&gt;Data!$K$5,"National Record","-")</f>
        <v>-</v>
      </c>
      <c r="J219" s="31" t="str">
        <f>IF(F219&gt;Data!$M$5,"World Record","-")</f>
        <v>-</v>
      </c>
      <c r="K219" s="52"/>
    </row>
    <row r="220" spans="1:11" ht="16.5" thickBot="1">
      <c r="A220" s="158">
        <v>217</v>
      </c>
      <c r="B220" s="179">
        <v>209</v>
      </c>
      <c r="C220" s="180">
        <v>209</v>
      </c>
      <c r="D220" s="198" t="s">
        <v>328</v>
      </c>
      <c r="E220" s="181">
        <v>0</v>
      </c>
      <c r="F220" s="181">
        <v>1</v>
      </c>
      <c r="G220" s="181">
        <v>11</v>
      </c>
      <c r="H220" s="181">
        <v>11</v>
      </c>
      <c r="I220" s="31" t="str">
        <f>IF(F220&gt;Data!$K$5,"National Record","-")</f>
        <v>-</v>
      </c>
      <c r="J220" s="31" t="str">
        <f>IF(F220&gt;Data!$M$5,"World Record","-")</f>
        <v>-</v>
      </c>
      <c r="K220" s="52"/>
    </row>
    <row r="221" spans="1:11" ht="16.5" thickBot="1">
      <c r="A221" s="158">
        <v>218</v>
      </c>
      <c r="B221" s="182">
        <v>209</v>
      </c>
      <c r="C221" s="183">
        <v>209</v>
      </c>
      <c r="D221" s="197" t="s">
        <v>267</v>
      </c>
      <c r="E221" s="184">
        <v>0</v>
      </c>
      <c r="F221" s="184">
        <v>1</v>
      </c>
      <c r="G221" s="184">
        <v>11</v>
      </c>
      <c r="H221" s="184">
        <v>11</v>
      </c>
      <c r="I221" s="31" t="str">
        <f>IF(F221&gt;Data!$K$5,"National Record","-")</f>
        <v>-</v>
      </c>
      <c r="J221" s="31" t="str">
        <f>IF(F221&gt;Data!$M$5,"World Record","-")</f>
        <v>-</v>
      </c>
      <c r="K221" s="52"/>
    </row>
    <row r="222" spans="1:11" ht="16.5" thickBot="1">
      <c r="A222" s="158">
        <v>219</v>
      </c>
      <c r="B222" s="179">
        <v>209</v>
      </c>
      <c r="C222" s="180">
        <v>209</v>
      </c>
      <c r="D222" s="198" t="s">
        <v>263</v>
      </c>
      <c r="E222" s="181">
        <v>0</v>
      </c>
      <c r="F222" s="181">
        <v>1</v>
      </c>
      <c r="G222" s="181">
        <v>11</v>
      </c>
      <c r="H222" s="181">
        <v>11</v>
      </c>
      <c r="I222" s="31" t="str">
        <f>IF(F222&gt;Data!$K$5,"National Record","-")</f>
        <v>-</v>
      </c>
      <c r="J222" s="31" t="str">
        <f>IF(F222&gt;Data!$M$5,"World Record","-")</f>
        <v>-</v>
      </c>
      <c r="K222" s="52"/>
    </row>
    <row r="223" spans="1:11" ht="16.5" thickBot="1">
      <c r="A223" s="158">
        <v>220</v>
      </c>
      <c r="B223" s="182">
        <v>209</v>
      </c>
      <c r="C223" s="183">
        <v>209</v>
      </c>
      <c r="D223" s="197" t="s">
        <v>291</v>
      </c>
      <c r="E223" s="184">
        <v>0</v>
      </c>
      <c r="F223" s="184">
        <v>1</v>
      </c>
      <c r="G223" s="184">
        <v>11</v>
      </c>
      <c r="H223" s="184">
        <v>11</v>
      </c>
      <c r="I223" s="31" t="str">
        <f>IF(F223&gt;Data!$K$5,"National Record","-")</f>
        <v>-</v>
      </c>
      <c r="J223" s="31" t="str">
        <f>IF(F223&gt;Data!$M$5,"World Record","-")</f>
        <v>-</v>
      </c>
      <c r="K223" s="52"/>
    </row>
    <row r="224" spans="1:11" ht="16.5" thickBot="1">
      <c r="A224" s="158">
        <v>221</v>
      </c>
      <c r="B224" s="179">
        <v>209</v>
      </c>
      <c r="C224" s="180">
        <v>209</v>
      </c>
      <c r="D224" s="198" t="s">
        <v>489</v>
      </c>
      <c r="E224" s="181">
        <v>0</v>
      </c>
      <c r="F224" s="181">
        <v>1</v>
      </c>
      <c r="G224" s="181">
        <v>11</v>
      </c>
      <c r="H224" s="181">
        <v>11</v>
      </c>
      <c r="I224" s="31" t="str">
        <f>IF(F224&gt;Data!$K$5,"National Record","-")</f>
        <v>-</v>
      </c>
      <c r="J224" s="31" t="str">
        <f>IF(F224&gt;Data!$M$5,"World Record","-")</f>
        <v>-</v>
      </c>
      <c r="K224" s="52"/>
    </row>
    <row r="225" spans="1:11" ht="16.5" thickBot="1">
      <c r="A225" s="158">
        <v>222</v>
      </c>
      <c r="B225" s="182">
        <v>209</v>
      </c>
      <c r="C225" s="183">
        <v>209</v>
      </c>
      <c r="D225" s="197" t="s">
        <v>224</v>
      </c>
      <c r="E225" s="184">
        <v>0</v>
      </c>
      <c r="F225" s="184">
        <v>1</v>
      </c>
      <c r="G225" s="184">
        <v>11</v>
      </c>
      <c r="H225" s="184">
        <v>11</v>
      </c>
      <c r="I225" s="31" t="str">
        <f>IF(F225&gt;Data!$K$5,"National Record","-")</f>
        <v>-</v>
      </c>
      <c r="J225" s="31" t="str">
        <f>IF(F225&gt;Data!$M$5,"World Record","-")</f>
        <v>-</v>
      </c>
      <c r="K225" s="52"/>
    </row>
    <row r="226" spans="1:11" ht="16.5" thickBot="1">
      <c r="A226" s="158">
        <v>223</v>
      </c>
      <c r="B226" s="179">
        <v>209</v>
      </c>
      <c r="C226" s="180">
        <v>209</v>
      </c>
      <c r="D226" s="198" t="s">
        <v>459</v>
      </c>
      <c r="E226" s="181">
        <v>0</v>
      </c>
      <c r="F226" s="181">
        <v>1</v>
      </c>
      <c r="G226" s="181">
        <v>11</v>
      </c>
      <c r="H226" s="181">
        <v>11</v>
      </c>
      <c r="I226" s="31" t="str">
        <f>IF(F226&gt;Data!$K$5,"National Record","-")</f>
        <v>-</v>
      </c>
      <c r="J226" s="31" t="str">
        <f>IF(F226&gt;Data!$M$5,"World Record","-")</f>
        <v>-</v>
      </c>
      <c r="K226" s="52"/>
    </row>
    <row r="227" spans="1:11" ht="16.5" thickBot="1">
      <c r="A227" s="158">
        <v>224</v>
      </c>
      <c r="B227" s="182">
        <v>209</v>
      </c>
      <c r="C227" s="183">
        <v>209</v>
      </c>
      <c r="D227" s="197" t="s">
        <v>302</v>
      </c>
      <c r="E227" s="184">
        <v>0</v>
      </c>
      <c r="F227" s="184">
        <v>1</v>
      </c>
      <c r="G227" s="184">
        <v>11</v>
      </c>
      <c r="H227" s="184">
        <v>11</v>
      </c>
      <c r="I227" s="31" t="str">
        <f>IF(F227&gt;Data!$K$5,"National Record","-")</f>
        <v>-</v>
      </c>
      <c r="J227" s="31" t="str">
        <f>IF(F227&gt;Data!$M$5,"World Record","-")</f>
        <v>-</v>
      </c>
      <c r="K227" s="52"/>
    </row>
    <row r="228" spans="1:11" ht="16.5" thickBot="1">
      <c r="A228" s="158">
        <v>225</v>
      </c>
      <c r="B228" s="179">
        <v>209</v>
      </c>
      <c r="C228" s="180">
        <v>209</v>
      </c>
      <c r="D228" s="198" t="s">
        <v>227</v>
      </c>
      <c r="E228" s="181">
        <v>0</v>
      </c>
      <c r="F228" s="181">
        <v>1</v>
      </c>
      <c r="G228" s="181">
        <v>11</v>
      </c>
      <c r="H228" s="181">
        <v>11</v>
      </c>
      <c r="I228" s="31" t="str">
        <f>IF(F228&gt;Data!$K$5,"National Record","-")</f>
        <v>-</v>
      </c>
      <c r="J228" s="31" t="str">
        <f>IF(F228&gt;Data!$M$5,"World Record","-")</f>
        <v>-</v>
      </c>
      <c r="K228" s="52"/>
    </row>
    <row r="229" spans="1:11" ht="16.5" thickBot="1">
      <c r="A229" s="158">
        <v>226</v>
      </c>
      <c r="B229" s="182">
        <v>209</v>
      </c>
      <c r="C229" s="183">
        <v>209</v>
      </c>
      <c r="D229" s="197" t="s">
        <v>493</v>
      </c>
      <c r="E229" s="184">
        <v>0</v>
      </c>
      <c r="F229" s="184">
        <v>1</v>
      </c>
      <c r="G229" s="184">
        <v>11</v>
      </c>
      <c r="H229" s="184">
        <v>11</v>
      </c>
      <c r="I229" s="31" t="str">
        <f>IF(F229&gt;Data!$K$5,"National Record","-")</f>
        <v>-</v>
      </c>
      <c r="J229" s="31" t="str">
        <f>IF(F229&gt;Data!$M$5,"World Record","-")</f>
        <v>-</v>
      </c>
      <c r="K229" s="52"/>
    </row>
    <row r="230" spans="1:11" ht="16.5" thickBot="1">
      <c r="A230" s="158">
        <v>227</v>
      </c>
      <c r="B230" s="179">
        <v>209</v>
      </c>
      <c r="C230" s="180">
        <v>209</v>
      </c>
      <c r="D230" s="198" t="s">
        <v>495</v>
      </c>
      <c r="E230" s="181">
        <v>0</v>
      </c>
      <c r="F230" s="181">
        <v>1</v>
      </c>
      <c r="G230" s="181">
        <v>11</v>
      </c>
      <c r="H230" s="181">
        <v>11</v>
      </c>
      <c r="I230" s="31" t="str">
        <f>IF(F230&gt;Data!$K$5,"National Record","-")</f>
        <v>-</v>
      </c>
      <c r="J230" s="31" t="str">
        <f>IF(F230&gt;Data!$M$5,"World Record","-")</f>
        <v>-</v>
      </c>
      <c r="K230" s="52"/>
    </row>
    <row r="231" spans="1:11" ht="16.5" thickBot="1">
      <c r="A231" s="158">
        <v>228</v>
      </c>
      <c r="B231" s="182">
        <v>209</v>
      </c>
      <c r="C231" s="183">
        <v>209</v>
      </c>
      <c r="D231" s="197" t="s">
        <v>480</v>
      </c>
      <c r="E231" s="184">
        <v>0</v>
      </c>
      <c r="F231" s="184">
        <v>1</v>
      </c>
      <c r="G231" s="184">
        <v>11</v>
      </c>
      <c r="H231" s="184">
        <v>11</v>
      </c>
      <c r="I231" s="31" t="str">
        <f>IF(F231&gt;Data!$K$5,"National Record","-")</f>
        <v>-</v>
      </c>
      <c r="J231" s="31" t="str">
        <f>IF(F231&gt;Data!$M$5,"World Record","-")</f>
        <v>-</v>
      </c>
      <c r="K231" s="52"/>
    </row>
    <row r="232" spans="1:11" ht="16.5" thickBot="1">
      <c r="A232" s="158">
        <v>229</v>
      </c>
      <c r="B232" s="179">
        <v>209</v>
      </c>
      <c r="C232" s="180">
        <v>209</v>
      </c>
      <c r="D232" s="198" t="s">
        <v>309</v>
      </c>
      <c r="E232" s="181">
        <v>0</v>
      </c>
      <c r="F232" s="181">
        <v>1</v>
      </c>
      <c r="G232" s="181">
        <v>11</v>
      </c>
      <c r="H232" s="181">
        <v>11</v>
      </c>
      <c r="I232" s="31" t="str">
        <f>IF(F232&gt;Data!$K$5,"National Record","-")</f>
        <v>-</v>
      </c>
      <c r="J232" s="31" t="str">
        <f>IF(F232&gt;Data!$M$5,"World Record","-")</f>
        <v>-</v>
      </c>
      <c r="K232" s="52"/>
    </row>
    <row r="233" spans="1:11" ht="16.5" thickBot="1">
      <c r="A233" s="158">
        <v>230</v>
      </c>
      <c r="B233" s="182">
        <v>209</v>
      </c>
      <c r="C233" s="183">
        <v>209</v>
      </c>
      <c r="D233" s="197" t="s">
        <v>253</v>
      </c>
      <c r="E233" s="184">
        <v>0</v>
      </c>
      <c r="F233" s="184">
        <v>1</v>
      </c>
      <c r="G233" s="184">
        <v>11</v>
      </c>
      <c r="H233" s="184">
        <v>11</v>
      </c>
      <c r="I233" s="31" t="str">
        <f>IF(F233&gt;Data!$K$5,"National Record","-")</f>
        <v>-</v>
      </c>
      <c r="J233" s="31" t="str">
        <f>IF(F233&gt;Data!$M$5,"World Record","-")</f>
        <v>-</v>
      </c>
      <c r="K233" s="52"/>
    </row>
    <row r="234" spans="1:11" ht="16.5" thickBot="1">
      <c r="A234" s="158">
        <v>231</v>
      </c>
      <c r="B234" s="179">
        <v>209</v>
      </c>
      <c r="C234" s="180">
        <v>209</v>
      </c>
      <c r="D234" s="198" t="s">
        <v>372</v>
      </c>
      <c r="E234" s="181">
        <v>0</v>
      </c>
      <c r="F234" s="181">
        <v>1</v>
      </c>
      <c r="G234" s="181">
        <v>11</v>
      </c>
      <c r="H234" s="181">
        <v>11</v>
      </c>
      <c r="I234" s="31" t="str">
        <f>IF(F234&gt;Data!$K$5,"National Record","-")</f>
        <v>-</v>
      </c>
      <c r="J234" s="31" t="str">
        <f>IF(F234&gt;Data!$M$5,"World Record","-")</f>
        <v>-</v>
      </c>
      <c r="K234" s="52"/>
    </row>
    <row r="235" spans="1:11" ht="16.5" thickBot="1">
      <c r="A235" s="158">
        <v>232</v>
      </c>
      <c r="B235" s="182">
        <v>209</v>
      </c>
      <c r="C235" s="183">
        <v>209</v>
      </c>
      <c r="D235" s="197" t="s">
        <v>244</v>
      </c>
      <c r="E235" s="184">
        <v>0</v>
      </c>
      <c r="F235" s="184">
        <v>1</v>
      </c>
      <c r="G235" s="184">
        <v>11</v>
      </c>
      <c r="H235" s="184">
        <v>11</v>
      </c>
      <c r="I235" s="31" t="str">
        <f>IF(F235&gt;Data!$K$5,"National Record","-")</f>
        <v>-</v>
      </c>
      <c r="J235" s="31" t="str">
        <f>IF(F235&gt;Data!$M$5,"World Record","-")</f>
        <v>-</v>
      </c>
      <c r="K235" s="52"/>
    </row>
    <row r="236" spans="1:11" ht="16.5" thickBot="1">
      <c r="A236" s="158">
        <v>233</v>
      </c>
      <c r="B236" s="179">
        <v>209</v>
      </c>
      <c r="C236" s="180">
        <v>209</v>
      </c>
      <c r="D236" s="198" t="s">
        <v>466</v>
      </c>
      <c r="E236" s="181">
        <v>0</v>
      </c>
      <c r="F236" s="181">
        <v>1</v>
      </c>
      <c r="G236" s="181">
        <v>11</v>
      </c>
      <c r="H236" s="181">
        <v>11</v>
      </c>
      <c r="I236" s="31" t="str">
        <f>IF(F236&gt;Data!$K$5,"National Record","-")</f>
        <v>-</v>
      </c>
      <c r="J236" s="31" t="str">
        <f>IF(F236&gt;Data!$M$5,"World Record","-")</f>
        <v>-</v>
      </c>
      <c r="K236" s="52"/>
    </row>
    <row r="237" spans="1:11" ht="16.5" thickBot="1">
      <c r="A237" s="158">
        <v>234</v>
      </c>
      <c r="B237" s="182">
        <v>209</v>
      </c>
      <c r="C237" s="183">
        <v>209</v>
      </c>
      <c r="D237" s="197" t="s">
        <v>229</v>
      </c>
      <c r="E237" s="184">
        <v>0</v>
      </c>
      <c r="F237" s="184">
        <v>1</v>
      </c>
      <c r="G237" s="184">
        <v>11</v>
      </c>
      <c r="H237" s="184">
        <v>11</v>
      </c>
      <c r="I237" s="31" t="str">
        <f>IF(F237&gt;Data!$K$5,"National Record","-")</f>
        <v>-</v>
      </c>
      <c r="J237" s="31" t="str">
        <f>IF(F237&gt;Data!$M$5,"World Record","-")</f>
        <v>-</v>
      </c>
      <c r="K237" s="52"/>
    </row>
    <row r="238" spans="1:11" ht="16.5" thickBot="1">
      <c r="A238" s="158">
        <v>235</v>
      </c>
      <c r="B238" s="179">
        <v>209</v>
      </c>
      <c r="C238" s="180">
        <v>209</v>
      </c>
      <c r="D238" s="198" t="s">
        <v>369</v>
      </c>
      <c r="E238" s="181">
        <v>0</v>
      </c>
      <c r="F238" s="181">
        <v>1</v>
      </c>
      <c r="G238" s="181">
        <v>11</v>
      </c>
      <c r="H238" s="181">
        <v>11</v>
      </c>
      <c r="I238" s="31" t="str">
        <f>IF(F238&gt;Data!$K$5,"National Record","-")</f>
        <v>-</v>
      </c>
      <c r="J238" s="31" t="str">
        <f>IF(F238&gt;Data!$M$5,"World Record","-")</f>
        <v>-</v>
      </c>
      <c r="K238" s="52"/>
    </row>
    <row r="239" spans="1:11" ht="16.5" thickBot="1">
      <c r="A239" s="158">
        <v>236</v>
      </c>
      <c r="B239" s="182">
        <v>209</v>
      </c>
      <c r="C239" s="183">
        <v>209</v>
      </c>
      <c r="D239" s="197" t="s">
        <v>276</v>
      </c>
      <c r="E239" s="184">
        <v>0</v>
      </c>
      <c r="F239" s="184">
        <v>1</v>
      </c>
      <c r="G239" s="184">
        <v>11</v>
      </c>
      <c r="H239" s="184">
        <v>11</v>
      </c>
      <c r="I239" s="31" t="str">
        <f>IF(F239&gt;Data!$K$5,"National Record","-")</f>
        <v>-</v>
      </c>
      <c r="J239" s="31" t="str">
        <f>IF(F239&gt;Data!$M$5,"World Record","-")</f>
        <v>-</v>
      </c>
      <c r="K239" s="52"/>
    </row>
    <row r="240" spans="1:11" ht="16.5" thickBot="1">
      <c r="A240" s="158">
        <v>237</v>
      </c>
      <c r="B240" s="179">
        <v>209</v>
      </c>
      <c r="C240" s="180">
        <v>209</v>
      </c>
      <c r="D240" s="198" t="s">
        <v>264</v>
      </c>
      <c r="E240" s="181">
        <v>0</v>
      </c>
      <c r="F240" s="181">
        <v>1</v>
      </c>
      <c r="G240" s="181">
        <v>11</v>
      </c>
      <c r="H240" s="181">
        <v>11</v>
      </c>
      <c r="I240" s="31" t="str">
        <f>IF(F240&gt;Data!$K$5,"National Record","-")</f>
        <v>-</v>
      </c>
      <c r="J240" s="31" t="str">
        <f>IF(F240&gt;Data!$M$5,"World Record","-")</f>
        <v>-</v>
      </c>
      <c r="K240" s="52"/>
    </row>
    <row r="241" spans="1:11" ht="16.5" thickBot="1">
      <c r="A241" s="158">
        <v>238</v>
      </c>
      <c r="B241" s="182">
        <v>209</v>
      </c>
      <c r="C241" s="183">
        <v>209</v>
      </c>
      <c r="D241" s="197" t="s">
        <v>484</v>
      </c>
      <c r="E241" s="184">
        <v>0</v>
      </c>
      <c r="F241" s="184">
        <v>1</v>
      </c>
      <c r="G241" s="184">
        <v>11</v>
      </c>
      <c r="H241" s="184">
        <v>11</v>
      </c>
      <c r="I241" s="31" t="str">
        <f>IF(F241&gt;Data!$K$5,"National Record","-")</f>
        <v>-</v>
      </c>
      <c r="J241" s="31" t="str">
        <f>IF(F241&gt;Data!$M$5,"World Record","-")</f>
        <v>-</v>
      </c>
      <c r="K241" s="52"/>
    </row>
    <row r="242" spans="1:11" ht="16.5" thickBot="1">
      <c r="A242" s="158">
        <v>239</v>
      </c>
      <c r="B242" s="179">
        <v>209</v>
      </c>
      <c r="C242" s="180">
        <v>209</v>
      </c>
      <c r="D242" s="198" t="s">
        <v>424</v>
      </c>
      <c r="E242" s="181">
        <v>0</v>
      </c>
      <c r="F242" s="181">
        <v>1</v>
      </c>
      <c r="G242" s="181">
        <v>11</v>
      </c>
      <c r="H242" s="181">
        <v>11</v>
      </c>
      <c r="I242" s="31" t="str">
        <f>IF(F242&gt;Data!$K$5,"National Record","-")</f>
        <v>-</v>
      </c>
      <c r="J242" s="31" t="str">
        <f>IF(F242&gt;Data!$M$5,"World Record","-")</f>
        <v>-</v>
      </c>
      <c r="K242" s="52"/>
    </row>
    <row r="243" spans="1:11" ht="16.5" thickBot="1">
      <c r="A243" s="158">
        <v>240</v>
      </c>
      <c r="B243" s="182">
        <v>209</v>
      </c>
      <c r="C243" s="183">
        <v>209</v>
      </c>
      <c r="D243" s="197" t="s">
        <v>188</v>
      </c>
      <c r="E243" s="184">
        <v>0</v>
      </c>
      <c r="F243" s="184">
        <v>1</v>
      </c>
      <c r="G243" s="184">
        <v>11</v>
      </c>
      <c r="H243" s="184">
        <v>11</v>
      </c>
      <c r="I243" s="31" t="str">
        <f>IF(F243&gt;Data!$K$5,"National Record","-")</f>
        <v>-</v>
      </c>
      <c r="J243" s="31" t="str">
        <f>IF(F243&gt;Data!$M$5,"World Record","-")</f>
        <v>-</v>
      </c>
      <c r="K243" s="52"/>
    </row>
    <row r="244" spans="1:11" ht="16.5" thickBot="1">
      <c r="A244" s="158">
        <v>241</v>
      </c>
      <c r="B244" s="179">
        <v>209</v>
      </c>
      <c r="C244" s="180">
        <v>209</v>
      </c>
      <c r="D244" s="198" t="s">
        <v>187</v>
      </c>
      <c r="E244" s="181">
        <v>0</v>
      </c>
      <c r="F244" s="181">
        <v>1</v>
      </c>
      <c r="G244" s="181">
        <v>11</v>
      </c>
      <c r="H244" s="181">
        <v>11</v>
      </c>
      <c r="I244" s="31" t="str">
        <f>IF(F244&gt;Data!$K$5,"National Record","-")</f>
        <v>-</v>
      </c>
      <c r="J244" s="31" t="str">
        <f>IF(F244&gt;Data!$M$5,"World Record","-")</f>
        <v>-</v>
      </c>
      <c r="K244" s="52"/>
    </row>
    <row r="245" spans="1:11" ht="16.5" thickBot="1">
      <c r="A245" s="158">
        <v>242</v>
      </c>
      <c r="B245" s="182">
        <v>209</v>
      </c>
      <c r="C245" s="183">
        <v>209</v>
      </c>
      <c r="D245" s="197" t="s">
        <v>478</v>
      </c>
      <c r="E245" s="184">
        <v>0</v>
      </c>
      <c r="F245" s="184">
        <v>1</v>
      </c>
      <c r="G245" s="184">
        <v>11</v>
      </c>
      <c r="H245" s="184">
        <v>11</v>
      </c>
      <c r="I245" s="31" t="str">
        <f>IF(F245&gt;Data!$K$5,"National Record","-")</f>
        <v>-</v>
      </c>
      <c r="J245" s="31" t="str">
        <f>IF(F245&gt;Data!$M$5,"World Record","-")</f>
        <v>-</v>
      </c>
      <c r="K245" s="52"/>
    </row>
    <row r="246" spans="1:11" ht="16.5" thickBot="1">
      <c r="A246" s="158">
        <v>243</v>
      </c>
      <c r="B246" s="179">
        <v>209</v>
      </c>
      <c r="C246" s="180">
        <v>209</v>
      </c>
      <c r="D246" s="198" t="s">
        <v>433</v>
      </c>
      <c r="E246" s="181">
        <v>0</v>
      </c>
      <c r="F246" s="181">
        <v>1</v>
      </c>
      <c r="G246" s="181">
        <v>11</v>
      </c>
      <c r="H246" s="181">
        <v>11</v>
      </c>
      <c r="I246" s="31" t="str">
        <f>IF(F246&gt;Data!$K$5,"National Record","-")</f>
        <v>-</v>
      </c>
      <c r="J246" s="31" t="str">
        <f>IF(F246&gt;Data!$M$5,"World Record","-")</f>
        <v>-</v>
      </c>
      <c r="K246" s="52"/>
    </row>
    <row r="247" spans="1:11" ht="16.5" thickBot="1">
      <c r="A247" s="158">
        <v>244</v>
      </c>
      <c r="B247" s="182">
        <v>209</v>
      </c>
      <c r="C247" s="183">
        <v>209</v>
      </c>
      <c r="D247" s="197" t="s">
        <v>432</v>
      </c>
      <c r="E247" s="184">
        <v>0</v>
      </c>
      <c r="F247" s="184">
        <v>1</v>
      </c>
      <c r="G247" s="184">
        <v>11</v>
      </c>
      <c r="H247" s="184">
        <v>11</v>
      </c>
      <c r="I247" s="31" t="str">
        <f>IF(F247&gt;Data!$K$5,"National Record","-")</f>
        <v>-</v>
      </c>
      <c r="J247" s="31" t="str">
        <f>IF(F247&gt;Data!$M$5,"World Record","-")</f>
        <v>-</v>
      </c>
      <c r="K247" s="52"/>
    </row>
    <row r="248" spans="1:11" ht="16.5" thickBot="1">
      <c r="A248" s="158">
        <v>245</v>
      </c>
      <c r="B248" s="179">
        <v>209</v>
      </c>
      <c r="C248" s="180">
        <v>209</v>
      </c>
      <c r="D248" s="198" t="s">
        <v>389</v>
      </c>
      <c r="E248" s="181">
        <v>0</v>
      </c>
      <c r="F248" s="181">
        <v>1</v>
      </c>
      <c r="G248" s="181">
        <v>11</v>
      </c>
      <c r="H248" s="181">
        <v>11</v>
      </c>
      <c r="I248" s="31" t="str">
        <f>IF(F248&gt;Data!$K$5,"National Record","-")</f>
        <v>-</v>
      </c>
      <c r="J248" s="31" t="str">
        <f>IF(F248&gt;Data!$M$5,"World Record","-")</f>
        <v>-</v>
      </c>
      <c r="K248" s="52"/>
    </row>
    <row r="249" spans="1:11" ht="16.5" thickBot="1">
      <c r="A249" s="158">
        <v>246</v>
      </c>
      <c r="B249" s="182">
        <v>209</v>
      </c>
      <c r="C249" s="183">
        <v>209</v>
      </c>
      <c r="D249" s="197" t="s">
        <v>475</v>
      </c>
      <c r="E249" s="184">
        <v>0</v>
      </c>
      <c r="F249" s="184">
        <v>1</v>
      </c>
      <c r="G249" s="184">
        <v>11</v>
      </c>
      <c r="H249" s="184">
        <v>11</v>
      </c>
      <c r="I249" s="31" t="str">
        <f>IF(F249&gt;Data!$K$5,"National Record","-")</f>
        <v>-</v>
      </c>
      <c r="J249" s="31" t="str">
        <f>IF(F249&gt;Data!$M$5,"World Record","-")</f>
        <v>-</v>
      </c>
      <c r="K249" s="52"/>
    </row>
    <row r="250" spans="1:11" ht="16.5" thickBot="1">
      <c r="A250" s="158">
        <v>247</v>
      </c>
      <c r="B250" s="191">
        <v>209</v>
      </c>
      <c r="C250" s="180">
        <v>209</v>
      </c>
      <c r="D250" s="198" t="s">
        <v>334</v>
      </c>
      <c r="E250" s="181">
        <v>0</v>
      </c>
      <c r="F250" s="181">
        <v>1</v>
      </c>
      <c r="G250" s="181">
        <v>11</v>
      </c>
      <c r="H250" s="181">
        <v>11</v>
      </c>
      <c r="I250" s="31" t="str">
        <f>IF(F250&gt;Data!$K$5,"National Record","-")</f>
        <v>-</v>
      </c>
      <c r="J250" s="31" t="str">
        <f>IF(F250&gt;Data!$M$5,"World Record","-")</f>
        <v>-</v>
      </c>
      <c r="K250" s="52"/>
    </row>
    <row r="251" spans="1:11" ht="16.5" thickBot="1">
      <c r="A251" s="158">
        <v>248</v>
      </c>
      <c r="B251" s="175">
        <v>248</v>
      </c>
      <c r="C251" s="176">
        <v>248</v>
      </c>
      <c r="D251" s="199" t="s">
        <v>441</v>
      </c>
      <c r="E251" s="178">
        <v>0</v>
      </c>
      <c r="F251" s="178">
        <v>1</v>
      </c>
      <c r="G251" s="178">
        <v>11</v>
      </c>
      <c r="H251" s="178">
        <v>11</v>
      </c>
      <c r="I251" s="31" t="str">
        <f>IF(F251&gt;Data!$K$5,"National Record","-")</f>
        <v>-</v>
      </c>
      <c r="J251" s="31" t="str">
        <f>IF(F251&gt;Data!$M$5,"World Record","-")</f>
        <v>-</v>
      </c>
      <c r="K251" s="52"/>
    </row>
    <row r="252" spans="1:11" ht="16.5" thickBot="1">
      <c r="A252" s="158">
        <v>249</v>
      </c>
      <c r="B252" s="179">
        <v>248</v>
      </c>
      <c r="C252" s="180">
        <v>248</v>
      </c>
      <c r="D252" s="198" t="s">
        <v>243</v>
      </c>
      <c r="E252" s="181">
        <v>0</v>
      </c>
      <c r="F252" s="181">
        <v>1</v>
      </c>
      <c r="G252" s="181">
        <v>11</v>
      </c>
      <c r="H252" s="181">
        <v>11</v>
      </c>
      <c r="I252" s="31" t="str">
        <f>IF(F252&gt;Data!$K$5,"National Record","-")</f>
        <v>-</v>
      </c>
      <c r="J252" s="31" t="str">
        <f>IF(F252&gt;Data!$M$5,"World Record","-")</f>
        <v>-</v>
      </c>
      <c r="K252" s="52"/>
    </row>
    <row r="253" spans="1:11" ht="16.5" thickBot="1">
      <c r="A253" s="158">
        <v>250</v>
      </c>
      <c r="B253" s="182">
        <v>248</v>
      </c>
      <c r="C253" s="183">
        <v>248</v>
      </c>
      <c r="D253" s="197" t="s">
        <v>307</v>
      </c>
      <c r="E253" s="184">
        <v>0</v>
      </c>
      <c r="F253" s="184">
        <v>1</v>
      </c>
      <c r="G253" s="184">
        <v>11</v>
      </c>
      <c r="H253" s="184">
        <v>11</v>
      </c>
      <c r="I253" s="31" t="str">
        <f>IF(F253&gt;Data!$K$5,"National Record","-")</f>
        <v>-</v>
      </c>
      <c r="J253" s="31" t="str">
        <f>IF(F253&gt;Data!$M$5,"World Record","-")</f>
        <v>-</v>
      </c>
      <c r="K253" s="52"/>
    </row>
    <row r="254" spans="1:11" ht="16.5" thickBot="1">
      <c r="A254" s="158">
        <v>251</v>
      </c>
      <c r="B254" s="179">
        <v>248</v>
      </c>
      <c r="C254" s="180">
        <v>248</v>
      </c>
      <c r="D254" s="198" t="s">
        <v>339</v>
      </c>
      <c r="E254" s="181">
        <v>0</v>
      </c>
      <c r="F254" s="181">
        <v>1</v>
      </c>
      <c r="G254" s="181">
        <v>11</v>
      </c>
      <c r="H254" s="181">
        <v>11</v>
      </c>
      <c r="I254" s="31" t="str">
        <f>IF(F254&gt;Data!$K$5,"National Record","-")</f>
        <v>-</v>
      </c>
      <c r="J254" s="31" t="str">
        <f>IF(F254&gt;Data!$M$5,"World Record","-")</f>
        <v>-</v>
      </c>
      <c r="K254" s="52"/>
    </row>
    <row r="255" spans="1:11" ht="16.5" thickBot="1">
      <c r="A255" s="158">
        <v>252</v>
      </c>
      <c r="B255" s="182">
        <v>248</v>
      </c>
      <c r="C255" s="183">
        <v>248</v>
      </c>
      <c r="D255" s="197" t="s">
        <v>423</v>
      </c>
      <c r="E255" s="184">
        <v>0</v>
      </c>
      <c r="F255" s="184">
        <v>1</v>
      </c>
      <c r="G255" s="184">
        <v>11</v>
      </c>
      <c r="H255" s="184">
        <v>11</v>
      </c>
      <c r="I255" s="31" t="str">
        <f>IF(F255&gt;Data!$K$5,"National Record","-")</f>
        <v>-</v>
      </c>
      <c r="J255" s="31" t="str">
        <f>IF(F255&gt;Data!$M$5,"World Record","-")</f>
        <v>-</v>
      </c>
      <c r="K255" s="52"/>
    </row>
    <row r="256" spans="1:11" ht="16.5" thickBot="1">
      <c r="A256" s="158">
        <v>253</v>
      </c>
      <c r="B256" s="179">
        <v>248</v>
      </c>
      <c r="C256" s="180">
        <v>248</v>
      </c>
      <c r="D256" s="198" t="s">
        <v>166</v>
      </c>
      <c r="E256" s="181">
        <v>0</v>
      </c>
      <c r="F256" s="181">
        <v>1</v>
      </c>
      <c r="G256" s="181">
        <v>11</v>
      </c>
      <c r="H256" s="181">
        <v>11</v>
      </c>
      <c r="I256" s="31" t="str">
        <f>IF(F256&gt;Data!$K$5,"National Record","-")</f>
        <v>-</v>
      </c>
      <c r="J256" s="31" t="str">
        <f>IF(F256&gt;Data!$M$5,"World Record","-")</f>
        <v>-</v>
      </c>
      <c r="K256" s="52"/>
    </row>
    <row r="257" spans="1:11" ht="16.5" thickBot="1">
      <c r="A257" s="158">
        <v>254</v>
      </c>
      <c r="B257" s="182">
        <v>248</v>
      </c>
      <c r="C257" s="183">
        <v>248</v>
      </c>
      <c r="D257" s="197" t="s">
        <v>487</v>
      </c>
      <c r="E257" s="184">
        <v>0</v>
      </c>
      <c r="F257" s="184">
        <v>1</v>
      </c>
      <c r="G257" s="184">
        <v>11</v>
      </c>
      <c r="H257" s="184">
        <v>11</v>
      </c>
      <c r="I257" s="31" t="str">
        <f>IF(F257&gt;Data!$K$5,"National Record","-")</f>
        <v>-</v>
      </c>
      <c r="J257" s="31" t="str">
        <f>IF(F257&gt;Data!$M$5,"World Record","-")</f>
        <v>-</v>
      </c>
      <c r="K257" s="52"/>
    </row>
    <row r="258" spans="1:11" ht="16.5" thickBot="1">
      <c r="A258" s="158">
        <v>255</v>
      </c>
      <c r="B258" s="179">
        <v>248</v>
      </c>
      <c r="C258" s="180">
        <v>248</v>
      </c>
      <c r="D258" s="198" t="s">
        <v>425</v>
      </c>
      <c r="E258" s="181">
        <v>0</v>
      </c>
      <c r="F258" s="181">
        <v>1</v>
      </c>
      <c r="G258" s="181">
        <v>11</v>
      </c>
      <c r="H258" s="181">
        <v>11</v>
      </c>
      <c r="I258" s="31" t="str">
        <f>IF(F258&gt;Data!$K$5,"National Record","-")</f>
        <v>-</v>
      </c>
      <c r="J258" s="31" t="str">
        <f>IF(F258&gt;Data!$M$5,"World Record","-")</f>
        <v>-</v>
      </c>
      <c r="K258" s="52"/>
    </row>
    <row r="259" spans="1:11" ht="16.5" thickBot="1">
      <c r="A259" s="158">
        <v>256</v>
      </c>
      <c r="B259" s="182">
        <v>248</v>
      </c>
      <c r="C259" s="183">
        <v>248</v>
      </c>
      <c r="D259" s="197" t="s">
        <v>508</v>
      </c>
      <c r="E259" s="184">
        <v>0</v>
      </c>
      <c r="F259" s="184">
        <v>1</v>
      </c>
      <c r="G259" s="184">
        <v>11</v>
      </c>
      <c r="H259" s="184">
        <v>11</v>
      </c>
      <c r="I259" s="31" t="str">
        <f>IF(F259&gt;Data!$K$5,"National Record","-")</f>
        <v>-</v>
      </c>
      <c r="J259" s="31" t="str">
        <f>IF(F259&gt;Data!$M$5,"World Record","-")</f>
        <v>-</v>
      </c>
      <c r="K259" s="52"/>
    </row>
    <row r="260" spans="1:11" ht="16.5" thickBot="1">
      <c r="A260" s="158">
        <v>257</v>
      </c>
      <c r="B260" s="179">
        <v>248</v>
      </c>
      <c r="C260" s="180">
        <v>248</v>
      </c>
      <c r="D260" s="198" t="s">
        <v>160</v>
      </c>
      <c r="E260" s="181">
        <v>0</v>
      </c>
      <c r="F260" s="181">
        <v>1</v>
      </c>
      <c r="G260" s="181">
        <v>11</v>
      </c>
      <c r="H260" s="181">
        <v>11</v>
      </c>
      <c r="I260" s="31" t="str">
        <f>IF(F260&gt;Data!$K$5,"National Record","-")</f>
        <v>-</v>
      </c>
      <c r="J260" s="31" t="str">
        <f>IF(F260&gt;Data!$M$5,"World Record","-")</f>
        <v>-</v>
      </c>
      <c r="K260" s="52"/>
    </row>
    <row r="261" spans="1:11" ht="16.5" thickBot="1">
      <c r="A261" s="158">
        <v>258</v>
      </c>
      <c r="B261" s="182">
        <v>248</v>
      </c>
      <c r="C261" s="183">
        <v>248</v>
      </c>
      <c r="D261" s="197" t="s">
        <v>242</v>
      </c>
      <c r="E261" s="184">
        <v>0</v>
      </c>
      <c r="F261" s="184">
        <v>1</v>
      </c>
      <c r="G261" s="184">
        <v>11</v>
      </c>
      <c r="H261" s="184">
        <v>11</v>
      </c>
      <c r="I261" s="31" t="str">
        <f>IF(F261&gt;Data!$K$5,"National Record","-")</f>
        <v>-</v>
      </c>
      <c r="J261" s="31" t="str">
        <f>IF(F261&gt;Data!$M$5,"World Record","-")</f>
        <v>-</v>
      </c>
      <c r="K261" s="52"/>
    </row>
    <row r="262" spans="1:11" ht="16.5" thickBot="1">
      <c r="A262" s="158">
        <v>259</v>
      </c>
      <c r="B262" s="179">
        <v>248</v>
      </c>
      <c r="C262" s="180">
        <v>248</v>
      </c>
      <c r="D262" s="198" t="s">
        <v>222</v>
      </c>
      <c r="E262" s="181">
        <v>0</v>
      </c>
      <c r="F262" s="181">
        <v>1</v>
      </c>
      <c r="G262" s="181">
        <v>11</v>
      </c>
      <c r="H262" s="181">
        <v>11</v>
      </c>
      <c r="I262" s="31" t="str">
        <f>IF(F262&gt;Data!$K$5,"National Record","-")</f>
        <v>-</v>
      </c>
      <c r="J262" s="31" t="str">
        <f>IF(F262&gt;Data!$M$5,"World Record","-")</f>
        <v>-</v>
      </c>
      <c r="K262" s="52"/>
    </row>
    <row r="263" spans="1:11" ht="16.5" thickBot="1">
      <c r="A263" s="158">
        <v>260</v>
      </c>
      <c r="B263" s="182">
        <v>248</v>
      </c>
      <c r="C263" s="183">
        <v>248</v>
      </c>
      <c r="D263" s="197" t="s">
        <v>162</v>
      </c>
      <c r="E263" s="184">
        <v>0</v>
      </c>
      <c r="F263" s="184">
        <v>1</v>
      </c>
      <c r="G263" s="184">
        <v>11</v>
      </c>
      <c r="H263" s="184">
        <v>11</v>
      </c>
      <c r="I263" s="31" t="str">
        <f>IF(F263&gt;Data!$K$5,"National Record","-")</f>
        <v>-</v>
      </c>
      <c r="J263" s="31" t="str">
        <f>IF(F263&gt;Data!$M$5,"World Record","-")</f>
        <v>-</v>
      </c>
      <c r="K263" s="52"/>
    </row>
    <row r="264" spans="1:11" ht="16.5" thickBot="1">
      <c r="A264" s="158">
        <v>261</v>
      </c>
      <c r="B264" s="179">
        <v>261</v>
      </c>
      <c r="C264" s="180">
        <v>261</v>
      </c>
      <c r="D264" s="198" t="s">
        <v>346</v>
      </c>
      <c r="E264" s="181">
        <v>0</v>
      </c>
      <c r="F264" s="181">
        <v>0</v>
      </c>
      <c r="G264" s="181">
        <v>0</v>
      </c>
      <c r="H264" s="181">
        <v>0</v>
      </c>
      <c r="I264" s="31" t="str">
        <f>IF(F264&gt;Data!$K$5,"National Record","-")</f>
        <v>-</v>
      </c>
      <c r="J264" s="31" t="str">
        <f>IF(F264&gt;Data!$M$5,"World Record","-")</f>
        <v>-</v>
      </c>
      <c r="K264" s="52"/>
    </row>
    <row r="265" spans="1:11" ht="16.5" thickBot="1">
      <c r="A265" s="158">
        <v>262</v>
      </c>
      <c r="B265" s="182">
        <v>261</v>
      </c>
      <c r="C265" s="183">
        <v>261</v>
      </c>
      <c r="D265" s="197" t="s">
        <v>184</v>
      </c>
      <c r="E265" s="184">
        <v>0</v>
      </c>
      <c r="F265" s="184">
        <v>0</v>
      </c>
      <c r="G265" s="184">
        <v>0</v>
      </c>
      <c r="H265" s="184">
        <v>0</v>
      </c>
      <c r="I265" s="31" t="str">
        <f>IF(F265&gt;Data!$K$5,"National Record","-")</f>
        <v>-</v>
      </c>
      <c r="J265" s="31" t="str">
        <f>IF(F265&gt;Data!$M$5,"World Record","-")</f>
        <v>-</v>
      </c>
      <c r="K265" s="52"/>
    </row>
    <row r="266" spans="1:11" ht="16.5" thickBot="1">
      <c r="A266" s="158">
        <v>263</v>
      </c>
      <c r="B266" s="179">
        <v>261</v>
      </c>
      <c r="C266" s="180">
        <v>261</v>
      </c>
      <c r="D266" s="198" t="s">
        <v>381</v>
      </c>
      <c r="E266" s="181">
        <v>0</v>
      </c>
      <c r="F266" s="181">
        <v>0</v>
      </c>
      <c r="G266" s="181">
        <v>0</v>
      </c>
      <c r="H266" s="181">
        <v>0</v>
      </c>
      <c r="I266" s="31" t="str">
        <f>IF(F266&gt;Data!$K$5,"National Record","-")</f>
        <v>-</v>
      </c>
      <c r="J266" s="31" t="str">
        <f>IF(F266&gt;Data!$M$5,"World Record","-")</f>
        <v>-</v>
      </c>
      <c r="K266" s="52"/>
    </row>
    <row r="267" spans="1:11" ht="16.5" thickBot="1">
      <c r="A267" s="158">
        <v>264</v>
      </c>
      <c r="B267" s="182">
        <v>261</v>
      </c>
      <c r="C267" s="183">
        <v>261</v>
      </c>
      <c r="D267" s="197" t="s">
        <v>261</v>
      </c>
      <c r="E267" s="184">
        <v>0</v>
      </c>
      <c r="F267" s="184">
        <v>0</v>
      </c>
      <c r="G267" s="184">
        <v>0</v>
      </c>
      <c r="H267" s="184">
        <v>0</v>
      </c>
      <c r="I267" s="31" t="str">
        <f>IF(F267&gt;Data!$K$5,"National Record","-")</f>
        <v>-</v>
      </c>
      <c r="J267" s="31" t="str">
        <f>IF(F267&gt;Data!$M$5,"World Record","-")</f>
        <v>-</v>
      </c>
      <c r="K267" s="52"/>
    </row>
    <row r="268" spans="1:11" ht="16.5" thickBot="1">
      <c r="A268" s="158">
        <v>265</v>
      </c>
      <c r="B268" s="179">
        <v>261</v>
      </c>
      <c r="C268" s="180">
        <v>261</v>
      </c>
      <c r="D268" s="198" t="s">
        <v>420</v>
      </c>
      <c r="E268" s="181">
        <v>0</v>
      </c>
      <c r="F268" s="181">
        <v>0</v>
      </c>
      <c r="G268" s="181">
        <v>0</v>
      </c>
      <c r="H268" s="181">
        <v>0</v>
      </c>
      <c r="I268" s="31" t="str">
        <f>IF(F268&gt;Data!$K$5,"National Record","-")</f>
        <v>-</v>
      </c>
      <c r="J268" s="31" t="str">
        <f>IF(F268&gt;Data!$M$5,"World Record","-")</f>
        <v>-</v>
      </c>
      <c r="K268" s="52"/>
    </row>
    <row r="269" spans="1:11" ht="16.5" thickBot="1">
      <c r="A269" s="158">
        <v>266</v>
      </c>
      <c r="B269" s="182">
        <v>261</v>
      </c>
      <c r="C269" s="183">
        <v>261</v>
      </c>
      <c r="D269" s="197" t="s">
        <v>349</v>
      </c>
      <c r="E269" s="184">
        <v>0</v>
      </c>
      <c r="F269" s="184">
        <v>0</v>
      </c>
      <c r="G269" s="184">
        <v>0</v>
      </c>
      <c r="H269" s="184">
        <v>0</v>
      </c>
      <c r="I269" s="31" t="str">
        <f>IF(F269&gt;Data!$K$5,"National Record","-")</f>
        <v>-</v>
      </c>
      <c r="J269" s="31" t="str">
        <f>IF(F269&gt;Data!$M$5,"World Record","-")</f>
        <v>-</v>
      </c>
      <c r="K269" s="52"/>
    </row>
    <row r="270" spans="1:11" ht="16.5" thickBot="1">
      <c r="A270" s="158">
        <v>267</v>
      </c>
      <c r="B270" s="179">
        <v>261</v>
      </c>
      <c r="C270" s="180">
        <v>261</v>
      </c>
      <c r="D270" s="198" t="s">
        <v>419</v>
      </c>
      <c r="E270" s="181">
        <v>0</v>
      </c>
      <c r="F270" s="181">
        <v>0</v>
      </c>
      <c r="G270" s="181">
        <v>0</v>
      </c>
      <c r="H270" s="181">
        <v>0</v>
      </c>
      <c r="I270" s="31" t="str">
        <f>IF(F270&gt;Data!$K$5,"National Record","-")</f>
        <v>-</v>
      </c>
      <c r="J270" s="31" t="str">
        <f>IF(F270&gt;Data!$M$5,"World Record","-")</f>
        <v>-</v>
      </c>
      <c r="K270" s="52"/>
    </row>
    <row r="271" spans="1:11" ht="16.5" thickBot="1">
      <c r="A271" s="158">
        <v>268</v>
      </c>
      <c r="B271" s="182">
        <v>261</v>
      </c>
      <c r="C271" s="183">
        <v>261</v>
      </c>
      <c r="D271" s="197" t="s">
        <v>497</v>
      </c>
      <c r="E271" s="184">
        <v>0</v>
      </c>
      <c r="F271" s="184">
        <v>0</v>
      </c>
      <c r="G271" s="184">
        <v>0</v>
      </c>
      <c r="H271" s="184">
        <v>0</v>
      </c>
      <c r="I271" s="31" t="str">
        <f>IF(F271&gt;Data!$K$5,"National Record","-")</f>
        <v>-</v>
      </c>
      <c r="J271" s="31" t="str">
        <f>IF(F271&gt;Data!$M$5,"World Record","-")</f>
        <v>-</v>
      </c>
      <c r="K271" s="52"/>
    </row>
    <row r="272" spans="1:11" ht="16.5" thickBot="1">
      <c r="A272" s="158">
        <v>269</v>
      </c>
      <c r="B272" s="179">
        <v>261</v>
      </c>
      <c r="C272" s="180">
        <v>261</v>
      </c>
      <c r="D272" s="198" t="s">
        <v>192</v>
      </c>
      <c r="E272" s="181">
        <v>0</v>
      </c>
      <c r="F272" s="181">
        <v>0</v>
      </c>
      <c r="G272" s="181">
        <v>0</v>
      </c>
      <c r="H272" s="181">
        <v>0</v>
      </c>
      <c r="I272" s="31" t="str">
        <f>IF(F272&gt;Data!$K$5,"National Record","-")</f>
        <v>-</v>
      </c>
      <c r="J272" s="31" t="str">
        <f>IF(F272&gt;Data!$M$5,"World Record","-")</f>
        <v>-</v>
      </c>
      <c r="K272" s="52"/>
    </row>
    <row r="273" spans="1:11" ht="16.5" thickBot="1">
      <c r="A273" s="158">
        <v>270</v>
      </c>
      <c r="B273" s="182">
        <v>261</v>
      </c>
      <c r="C273" s="183">
        <v>261</v>
      </c>
      <c r="D273" s="197" t="s">
        <v>491</v>
      </c>
      <c r="E273" s="184">
        <v>0</v>
      </c>
      <c r="F273" s="184">
        <v>0</v>
      </c>
      <c r="G273" s="184">
        <v>0</v>
      </c>
      <c r="H273" s="184">
        <v>0</v>
      </c>
      <c r="I273" s="31" t="str">
        <f>IF(F273&gt;Data!$K$5,"National Record","-")</f>
        <v>-</v>
      </c>
      <c r="J273" s="31" t="str">
        <f>IF(F273&gt;Data!$M$5,"World Record","-")</f>
        <v>-</v>
      </c>
      <c r="K273" s="52"/>
    </row>
    <row r="274" spans="1:11" ht="16.5" thickBot="1">
      <c r="A274" s="158">
        <v>271</v>
      </c>
      <c r="B274" s="179">
        <v>261</v>
      </c>
      <c r="C274" s="180">
        <v>261</v>
      </c>
      <c r="D274" s="198" t="s">
        <v>450</v>
      </c>
      <c r="E274" s="181">
        <v>0</v>
      </c>
      <c r="F274" s="181">
        <v>0</v>
      </c>
      <c r="G274" s="181">
        <v>0</v>
      </c>
      <c r="H274" s="181">
        <v>0</v>
      </c>
      <c r="I274" s="31" t="str">
        <f>IF(F274&gt;Data!$K$5,"National Record","-")</f>
        <v>-</v>
      </c>
      <c r="J274" s="31" t="str">
        <f>IF(F274&gt;Data!$M$5,"World Record","-")</f>
        <v>-</v>
      </c>
      <c r="K274" s="52"/>
    </row>
    <row r="275" spans="1:11" ht="16.5" thickBot="1">
      <c r="A275" s="158">
        <v>272</v>
      </c>
      <c r="B275" s="182">
        <v>261</v>
      </c>
      <c r="C275" s="183">
        <v>261</v>
      </c>
      <c r="D275" s="197" t="s">
        <v>465</v>
      </c>
      <c r="E275" s="184">
        <v>0</v>
      </c>
      <c r="F275" s="184">
        <v>0</v>
      </c>
      <c r="G275" s="184">
        <v>0</v>
      </c>
      <c r="H275" s="184">
        <v>0</v>
      </c>
      <c r="I275" s="31" t="str">
        <f>IF(F275&gt;Data!$K$5,"National Record","-")</f>
        <v>-</v>
      </c>
      <c r="J275" s="31" t="str">
        <f>IF(F275&gt;Data!$M$5,"World Record","-")</f>
        <v>-</v>
      </c>
      <c r="K275" s="52"/>
    </row>
    <row r="276" spans="1:11" ht="16.5" thickBot="1">
      <c r="A276" s="158">
        <v>273</v>
      </c>
      <c r="B276" s="179">
        <v>261</v>
      </c>
      <c r="C276" s="180">
        <v>261</v>
      </c>
      <c r="D276" s="198" t="s">
        <v>212</v>
      </c>
      <c r="E276" s="181">
        <v>0</v>
      </c>
      <c r="F276" s="181">
        <v>0</v>
      </c>
      <c r="G276" s="181">
        <v>0</v>
      </c>
      <c r="H276" s="181">
        <v>0</v>
      </c>
      <c r="I276" s="31" t="str">
        <f>IF(F276&gt;Data!$K$5,"National Record","-")</f>
        <v>-</v>
      </c>
      <c r="J276" s="31" t="str">
        <f>IF(F276&gt;Data!$M$5,"World Record","-")</f>
        <v>-</v>
      </c>
      <c r="K276" s="52"/>
    </row>
    <row r="277" spans="1:11" ht="16.5" thickBot="1">
      <c r="A277" s="158">
        <v>274</v>
      </c>
      <c r="B277" s="182">
        <v>261</v>
      </c>
      <c r="C277" s="183">
        <v>261</v>
      </c>
      <c r="D277" s="197" t="s">
        <v>355</v>
      </c>
      <c r="E277" s="184">
        <v>0</v>
      </c>
      <c r="F277" s="184">
        <v>0</v>
      </c>
      <c r="G277" s="184">
        <v>0</v>
      </c>
      <c r="H277" s="184">
        <v>0</v>
      </c>
      <c r="I277" s="31" t="str">
        <f>IF(F277&gt;Data!$K$5,"National Record","-")</f>
        <v>-</v>
      </c>
      <c r="J277" s="31" t="str">
        <f>IF(F277&gt;Data!$M$5,"World Record","-")</f>
        <v>-</v>
      </c>
      <c r="K277" s="52"/>
    </row>
    <row r="278" spans="1:11" ht="16.5" thickBot="1">
      <c r="A278" s="158">
        <v>275</v>
      </c>
      <c r="B278" s="179">
        <v>261</v>
      </c>
      <c r="C278" s="180">
        <v>261</v>
      </c>
      <c r="D278" s="198" t="s">
        <v>210</v>
      </c>
      <c r="E278" s="181">
        <v>0</v>
      </c>
      <c r="F278" s="181">
        <v>0</v>
      </c>
      <c r="G278" s="181">
        <v>0</v>
      </c>
      <c r="H278" s="181">
        <v>0</v>
      </c>
      <c r="I278" s="31" t="str">
        <f>IF(F278&gt;Data!$K$5,"National Record","-")</f>
        <v>-</v>
      </c>
      <c r="J278" s="31" t="str">
        <f>IF(F278&gt;Data!$M$5,"World Record","-")</f>
        <v>-</v>
      </c>
      <c r="K278" s="52"/>
    </row>
    <row r="279" spans="1:11" ht="16.5" thickBot="1">
      <c r="A279" s="158">
        <v>276</v>
      </c>
      <c r="B279" s="182">
        <v>261</v>
      </c>
      <c r="C279" s="183">
        <v>261</v>
      </c>
      <c r="D279" s="197" t="s">
        <v>393</v>
      </c>
      <c r="E279" s="184">
        <v>0</v>
      </c>
      <c r="F279" s="184">
        <v>0</v>
      </c>
      <c r="G279" s="184">
        <v>0</v>
      </c>
      <c r="H279" s="184">
        <v>0</v>
      </c>
      <c r="I279" s="31" t="str">
        <f>IF(F279&gt;Data!$K$5,"National Record","-")</f>
        <v>-</v>
      </c>
      <c r="J279" s="31" t="str">
        <f>IF(F279&gt;Data!$M$5,"World Record","-")</f>
        <v>-</v>
      </c>
      <c r="K279" s="52"/>
    </row>
    <row r="280" spans="1:11" ht="16.5" thickBot="1">
      <c r="A280" s="158">
        <v>277</v>
      </c>
      <c r="B280" s="179">
        <v>261</v>
      </c>
      <c r="C280" s="180">
        <v>261</v>
      </c>
      <c r="D280" s="198" t="s">
        <v>458</v>
      </c>
      <c r="E280" s="181">
        <v>0</v>
      </c>
      <c r="F280" s="181">
        <v>0</v>
      </c>
      <c r="G280" s="181">
        <v>0</v>
      </c>
      <c r="H280" s="181">
        <v>0</v>
      </c>
      <c r="I280" s="31" t="str">
        <f>IF(F280&gt;Data!$K$5,"National Record","-")</f>
        <v>-</v>
      </c>
      <c r="J280" s="31" t="str">
        <f>IF(F280&gt;Data!$M$5,"World Record","-")</f>
        <v>-</v>
      </c>
      <c r="K280" s="52"/>
    </row>
    <row r="281" spans="1:11" ht="16.5" thickBot="1">
      <c r="A281" s="158">
        <v>278</v>
      </c>
      <c r="B281" s="182">
        <v>261</v>
      </c>
      <c r="C281" s="183">
        <v>261</v>
      </c>
      <c r="D281" s="197" t="s">
        <v>288</v>
      </c>
      <c r="E281" s="184">
        <v>0</v>
      </c>
      <c r="F281" s="184">
        <v>0</v>
      </c>
      <c r="G281" s="184">
        <v>0</v>
      </c>
      <c r="H281" s="184">
        <v>0</v>
      </c>
      <c r="I281" s="31" t="str">
        <f>IF(F281&gt;Data!$K$5,"National Record","-")</f>
        <v>-</v>
      </c>
      <c r="J281" s="31" t="str">
        <f>IF(F281&gt;Data!$M$5,"World Record","-")</f>
        <v>-</v>
      </c>
      <c r="K281" s="52"/>
    </row>
    <row r="282" spans="1:11" ht="16.5" thickBot="1">
      <c r="A282" s="158">
        <v>279</v>
      </c>
      <c r="B282" s="179">
        <v>261</v>
      </c>
      <c r="C282" s="180">
        <v>261</v>
      </c>
      <c r="D282" s="198" t="s">
        <v>474</v>
      </c>
      <c r="E282" s="181">
        <v>0</v>
      </c>
      <c r="F282" s="181">
        <v>0</v>
      </c>
      <c r="G282" s="181">
        <v>0</v>
      </c>
      <c r="H282" s="181">
        <v>0</v>
      </c>
      <c r="I282" s="31" t="str">
        <f>IF(F282&gt;Data!$K$5,"National Record","-")</f>
        <v>-</v>
      </c>
      <c r="J282" s="31" t="str">
        <f>IF(F282&gt;Data!$M$5,"World Record","-")</f>
        <v>-</v>
      </c>
      <c r="K282" s="52"/>
    </row>
    <row r="283" spans="1:11" ht="16.5" thickBot="1">
      <c r="A283" s="158">
        <v>280</v>
      </c>
      <c r="B283" s="182">
        <v>261</v>
      </c>
      <c r="C283" s="183">
        <v>261</v>
      </c>
      <c r="D283" s="197" t="s">
        <v>272</v>
      </c>
      <c r="E283" s="184">
        <v>0</v>
      </c>
      <c r="F283" s="184">
        <v>0</v>
      </c>
      <c r="G283" s="184">
        <v>0</v>
      </c>
      <c r="H283" s="184">
        <v>0</v>
      </c>
      <c r="I283" s="31" t="str">
        <f>IF(F283&gt;Data!$K$5,"National Record","-")</f>
        <v>-</v>
      </c>
      <c r="J283" s="31" t="str">
        <f>IF(F283&gt;Data!$M$5,"World Record","-")</f>
        <v>-</v>
      </c>
      <c r="K283" s="52"/>
    </row>
    <row r="284" spans="1:11" ht="16.5" thickBot="1">
      <c r="A284" s="158">
        <v>281</v>
      </c>
      <c r="B284" s="179">
        <v>261</v>
      </c>
      <c r="C284" s="180">
        <v>261</v>
      </c>
      <c r="D284" s="198" t="s">
        <v>186</v>
      </c>
      <c r="E284" s="181">
        <v>0</v>
      </c>
      <c r="F284" s="181">
        <v>0</v>
      </c>
      <c r="G284" s="181">
        <v>0</v>
      </c>
      <c r="H284" s="181">
        <v>0</v>
      </c>
      <c r="I284" s="31" t="str">
        <f>IF(F284&gt;Data!$K$5,"National Record","-")</f>
        <v>-</v>
      </c>
      <c r="J284" s="31" t="str">
        <f>IF(F284&gt;Data!$M$5,"World Record","-")</f>
        <v>-</v>
      </c>
      <c r="K284" s="52"/>
    </row>
    <row r="285" spans="1:11" ht="16.5" thickBot="1">
      <c r="A285" s="158">
        <v>282</v>
      </c>
      <c r="B285" s="182">
        <v>261</v>
      </c>
      <c r="C285" s="183">
        <v>261</v>
      </c>
      <c r="D285" s="197" t="s">
        <v>436</v>
      </c>
      <c r="E285" s="184">
        <v>0</v>
      </c>
      <c r="F285" s="184">
        <v>0</v>
      </c>
      <c r="G285" s="184">
        <v>0</v>
      </c>
      <c r="H285" s="184">
        <v>0</v>
      </c>
      <c r="I285" s="31" t="str">
        <f>IF(F285&gt;Data!$K$5,"National Record","-")</f>
        <v>-</v>
      </c>
      <c r="J285" s="31" t="str">
        <f>IF(F285&gt;Data!$M$5,"World Record","-")</f>
        <v>-</v>
      </c>
      <c r="K285" s="52"/>
    </row>
    <row r="286" spans="1:11" ht="16.5" thickBot="1">
      <c r="A286" s="158">
        <v>283</v>
      </c>
      <c r="B286" s="179">
        <v>261</v>
      </c>
      <c r="C286" s="180">
        <v>261</v>
      </c>
      <c r="D286" s="198" t="s">
        <v>277</v>
      </c>
      <c r="E286" s="181">
        <v>0</v>
      </c>
      <c r="F286" s="181">
        <v>0</v>
      </c>
      <c r="G286" s="181">
        <v>0</v>
      </c>
      <c r="H286" s="181">
        <v>0</v>
      </c>
      <c r="I286" s="31" t="str">
        <f>IF(F286&gt;Data!$K$5,"National Record","-")</f>
        <v>-</v>
      </c>
      <c r="J286" s="31" t="str">
        <f>IF(F286&gt;Data!$M$5,"World Record","-")</f>
        <v>-</v>
      </c>
      <c r="K286" s="52"/>
    </row>
    <row r="287" spans="1:11" ht="16.5" thickBot="1">
      <c r="A287" s="158">
        <v>284</v>
      </c>
      <c r="B287" s="182">
        <v>261</v>
      </c>
      <c r="C287" s="183">
        <v>261</v>
      </c>
      <c r="D287" s="197" t="s">
        <v>283</v>
      </c>
      <c r="E287" s="184">
        <v>0</v>
      </c>
      <c r="F287" s="184">
        <v>0</v>
      </c>
      <c r="G287" s="184">
        <v>0</v>
      </c>
      <c r="H287" s="184">
        <v>0</v>
      </c>
      <c r="I287" s="31" t="str">
        <f>IF(F287&gt;Data!$K$5,"National Record","-")</f>
        <v>-</v>
      </c>
      <c r="J287" s="31" t="str">
        <f>IF(F287&gt;Data!$M$5,"World Record","-")</f>
        <v>-</v>
      </c>
      <c r="K287" s="52"/>
    </row>
    <row r="288" spans="1:11" ht="16.5" thickBot="1">
      <c r="A288" s="158">
        <v>285</v>
      </c>
      <c r="B288" s="179">
        <v>261</v>
      </c>
      <c r="C288" s="180">
        <v>261</v>
      </c>
      <c r="D288" s="198" t="s">
        <v>390</v>
      </c>
      <c r="E288" s="181">
        <v>0</v>
      </c>
      <c r="F288" s="181">
        <v>0</v>
      </c>
      <c r="G288" s="181">
        <v>0</v>
      </c>
      <c r="H288" s="181">
        <v>0</v>
      </c>
      <c r="I288" s="31" t="str">
        <f>IF(F288&gt;Data!$K$5,"National Record","-")</f>
        <v>-</v>
      </c>
      <c r="J288" s="31" t="str">
        <f>IF(F288&gt;Data!$M$5,"World Record","-")</f>
        <v>-</v>
      </c>
      <c r="K288" s="52"/>
    </row>
    <row r="289" spans="1:11" ht="16.5" thickBot="1">
      <c r="A289" s="158">
        <v>286</v>
      </c>
      <c r="B289" s="182">
        <v>261</v>
      </c>
      <c r="C289" s="183">
        <v>261</v>
      </c>
      <c r="D289" s="197" t="s">
        <v>488</v>
      </c>
      <c r="E289" s="184">
        <v>0</v>
      </c>
      <c r="F289" s="184">
        <v>0</v>
      </c>
      <c r="G289" s="184">
        <v>0</v>
      </c>
      <c r="H289" s="184">
        <v>0</v>
      </c>
      <c r="I289" s="31" t="str">
        <f>IF(F289&gt;Data!$K$5,"National Record","-")</f>
        <v>-</v>
      </c>
      <c r="J289" s="31" t="str">
        <f>IF(F289&gt;Data!$M$5,"World Record","-")</f>
        <v>-</v>
      </c>
      <c r="K289" s="52"/>
    </row>
    <row r="290" spans="1:11" ht="16.5" thickBot="1">
      <c r="A290" s="158">
        <v>287</v>
      </c>
      <c r="B290" s="179">
        <v>261</v>
      </c>
      <c r="C290" s="180">
        <v>261</v>
      </c>
      <c r="D290" s="198" t="s">
        <v>405</v>
      </c>
      <c r="E290" s="181">
        <v>0</v>
      </c>
      <c r="F290" s="181">
        <v>0</v>
      </c>
      <c r="G290" s="181">
        <v>0</v>
      </c>
      <c r="H290" s="181">
        <v>0</v>
      </c>
      <c r="I290" s="31" t="str">
        <f>IF(F290&gt;Data!$K$5,"National Record","-")</f>
        <v>-</v>
      </c>
      <c r="J290" s="31" t="str">
        <f>IF(F290&gt;Data!$M$5,"World Record","-")</f>
        <v>-</v>
      </c>
      <c r="K290" s="52"/>
    </row>
    <row r="291" spans="1:11" ht="16.5" customHeight="1" thickBot="1">
      <c r="A291" s="158">
        <v>288</v>
      </c>
      <c r="B291" s="182">
        <v>261</v>
      </c>
      <c r="C291" s="183">
        <v>261</v>
      </c>
      <c r="D291" s="197" t="s">
        <v>308</v>
      </c>
      <c r="E291" s="184">
        <v>0</v>
      </c>
      <c r="F291" s="184">
        <v>0</v>
      </c>
      <c r="G291" s="184">
        <v>0</v>
      </c>
      <c r="H291" s="184">
        <v>0</v>
      </c>
      <c r="I291" s="31" t="str">
        <f>IF(F291&gt;Data!$K$5,"National Record","-")</f>
        <v>-</v>
      </c>
      <c r="J291" s="31" t="str">
        <f>IF(F291&gt;Data!$M$5,"World Record","-")</f>
        <v>-</v>
      </c>
      <c r="K291" s="52"/>
    </row>
    <row r="292" spans="1:11" ht="16.5" thickBot="1">
      <c r="A292" s="158">
        <v>289</v>
      </c>
      <c r="B292" s="179">
        <v>261</v>
      </c>
      <c r="C292" s="180">
        <v>261</v>
      </c>
      <c r="D292" s="198" t="s">
        <v>258</v>
      </c>
      <c r="E292" s="181">
        <v>0</v>
      </c>
      <c r="F292" s="181">
        <v>0</v>
      </c>
      <c r="G292" s="181">
        <v>0</v>
      </c>
      <c r="H292" s="181">
        <v>0</v>
      </c>
      <c r="I292" s="31" t="str">
        <f>IF(F292&gt;Data!$K$5,"National Record","-")</f>
        <v>-</v>
      </c>
      <c r="J292" s="31" t="str">
        <f>IF(F292&gt;Data!$M$5,"World Record","-")</f>
        <v>-</v>
      </c>
      <c r="K292" s="52"/>
    </row>
    <row r="293" spans="1:11" ht="16.5" thickBot="1">
      <c r="A293" s="158">
        <v>290</v>
      </c>
      <c r="B293" s="182">
        <v>261</v>
      </c>
      <c r="C293" s="183">
        <v>261</v>
      </c>
      <c r="D293" s="197" t="s">
        <v>260</v>
      </c>
      <c r="E293" s="184">
        <v>0</v>
      </c>
      <c r="F293" s="184">
        <v>0</v>
      </c>
      <c r="G293" s="184">
        <v>0</v>
      </c>
      <c r="H293" s="184">
        <v>0</v>
      </c>
      <c r="I293" s="31" t="str">
        <f>IF(F293&gt;Data!$K$5,"National Record","-")</f>
        <v>-</v>
      </c>
      <c r="J293" s="31" t="str">
        <f>IF(F293&gt;Data!$M$5,"World Record","-")</f>
        <v>-</v>
      </c>
      <c r="K293" s="52"/>
    </row>
    <row r="294" spans="1:11" ht="16.5" thickBot="1">
      <c r="A294" s="158">
        <v>291</v>
      </c>
      <c r="B294" s="179">
        <v>261</v>
      </c>
      <c r="C294" s="180">
        <v>261</v>
      </c>
      <c r="D294" s="198" t="s">
        <v>315</v>
      </c>
      <c r="E294" s="181">
        <v>0</v>
      </c>
      <c r="F294" s="181">
        <v>0</v>
      </c>
      <c r="G294" s="181">
        <v>0</v>
      </c>
      <c r="H294" s="181">
        <v>0</v>
      </c>
      <c r="I294" s="31" t="str">
        <f>IF(F294&gt;Data!$K$5,"National Record","-")</f>
        <v>-</v>
      </c>
      <c r="J294" s="31" t="str">
        <f>IF(F294&gt;Data!$M$5,"World Record","-")</f>
        <v>-</v>
      </c>
      <c r="K294" s="52"/>
    </row>
    <row r="295" spans="1:11" ht="16.5" thickBot="1">
      <c r="A295" s="158">
        <v>292</v>
      </c>
      <c r="B295" s="182">
        <v>261</v>
      </c>
      <c r="C295" s="183">
        <v>261</v>
      </c>
      <c r="D295" s="197" t="s">
        <v>347</v>
      </c>
      <c r="E295" s="184">
        <v>0</v>
      </c>
      <c r="F295" s="184">
        <v>0</v>
      </c>
      <c r="G295" s="184">
        <v>0</v>
      </c>
      <c r="H295" s="184">
        <v>0</v>
      </c>
      <c r="I295" s="31" t="str">
        <f>IF(F295&gt;Data!$K$5,"National Record","-")</f>
        <v>-</v>
      </c>
      <c r="J295" s="31" t="str">
        <f>IF(F295&gt;Data!$M$5,"World Record","-")</f>
        <v>-</v>
      </c>
      <c r="K295" s="52"/>
    </row>
    <row r="296" spans="1:11" ht="16.5" thickBot="1">
      <c r="A296" s="158">
        <v>293</v>
      </c>
      <c r="B296" s="179">
        <v>261</v>
      </c>
      <c r="C296" s="180">
        <v>261</v>
      </c>
      <c r="D296" s="198" t="s">
        <v>241</v>
      </c>
      <c r="E296" s="181">
        <v>0</v>
      </c>
      <c r="F296" s="181">
        <v>0</v>
      </c>
      <c r="G296" s="181">
        <v>0</v>
      </c>
      <c r="H296" s="181">
        <v>0</v>
      </c>
      <c r="I296" s="31" t="str">
        <f>IF(F296&gt;Data!$K$5,"National Record","-")</f>
        <v>-</v>
      </c>
      <c r="J296" s="31" t="str">
        <f>IF(F296&gt;Data!$M$5,"World Record","-")</f>
        <v>-</v>
      </c>
      <c r="K296" s="52"/>
    </row>
    <row r="297" spans="1:11" ht="16.5" thickBot="1">
      <c r="A297" s="158">
        <v>294</v>
      </c>
      <c r="B297" s="182">
        <v>261</v>
      </c>
      <c r="C297" s="183">
        <v>261</v>
      </c>
      <c r="D297" s="197" t="s">
        <v>269</v>
      </c>
      <c r="E297" s="184">
        <v>0</v>
      </c>
      <c r="F297" s="184">
        <v>0</v>
      </c>
      <c r="G297" s="184">
        <v>0</v>
      </c>
      <c r="H297" s="184">
        <v>0</v>
      </c>
      <c r="I297" s="31" t="str">
        <f>IF(F297&gt;Data!$K$5,"National Record","-")</f>
        <v>-</v>
      </c>
      <c r="J297" s="31" t="str">
        <f>IF(F297&gt;Data!$M$5,"World Record","-")</f>
        <v>-</v>
      </c>
      <c r="K297" s="52"/>
    </row>
    <row r="298" spans="1:11" ht="16.5" thickBot="1">
      <c r="A298" s="158">
        <v>295</v>
      </c>
      <c r="B298" s="179">
        <v>261</v>
      </c>
      <c r="C298" s="180">
        <v>261</v>
      </c>
      <c r="D298" s="198" t="s">
        <v>172</v>
      </c>
      <c r="E298" s="181">
        <v>0</v>
      </c>
      <c r="F298" s="181">
        <v>0</v>
      </c>
      <c r="G298" s="181">
        <v>0</v>
      </c>
      <c r="H298" s="181">
        <v>0</v>
      </c>
      <c r="I298" s="31" t="str">
        <f>IF(F298&gt;Data!$K$5,"National Record","-")</f>
        <v>-</v>
      </c>
      <c r="J298" s="31" t="str">
        <f>IF(F298&gt;Data!$M$5,"World Record","-")</f>
        <v>-</v>
      </c>
      <c r="K298" s="52"/>
    </row>
    <row r="299" spans="1:11" ht="16.5" thickBot="1">
      <c r="A299" s="158">
        <v>296</v>
      </c>
      <c r="B299" s="182">
        <v>261</v>
      </c>
      <c r="C299" s="183">
        <v>261</v>
      </c>
      <c r="D299" s="197" t="s">
        <v>476</v>
      </c>
      <c r="E299" s="184">
        <v>0</v>
      </c>
      <c r="F299" s="184">
        <v>0</v>
      </c>
      <c r="G299" s="184">
        <v>0</v>
      </c>
      <c r="H299" s="184">
        <v>0</v>
      </c>
      <c r="I299" s="31" t="str">
        <f>IF(F299&gt;Data!$K$5,"National Record","-")</f>
        <v>-</v>
      </c>
      <c r="J299" s="31" t="str">
        <f>IF(F299&gt;Data!$M$5,"World Record","-")</f>
        <v>-</v>
      </c>
      <c r="K299" s="52"/>
    </row>
    <row r="300" spans="1:11" ht="16.5" thickBot="1">
      <c r="A300" s="158">
        <v>297</v>
      </c>
      <c r="B300" s="191">
        <v>261</v>
      </c>
      <c r="C300" s="180">
        <v>261</v>
      </c>
      <c r="D300" s="198" t="s">
        <v>496</v>
      </c>
      <c r="E300" s="181">
        <v>0</v>
      </c>
      <c r="F300" s="181">
        <v>0</v>
      </c>
      <c r="G300" s="181">
        <v>0</v>
      </c>
      <c r="H300" s="181">
        <v>0</v>
      </c>
      <c r="I300" s="31" t="str">
        <f>IF(F300&gt;Data!$K$5,"National Record","-")</f>
        <v>-</v>
      </c>
      <c r="J300" s="31" t="str">
        <f>IF(F300&gt;Data!$M$5,"World Record","-")</f>
        <v>-</v>
      </c>
      <c r="K300" s="52"/>
    </row>
    <row r="301" spans="1:11" ht="16.5" thickBot="1">
      <c r="A301" s="158">
        <v>298</v>
      </c>
      <c r="B301" s="175">
        <v>261</v>
      </c>
      <c r="C301" s="176">
        <v>261</v>
      </c>
      <c r="D301" s="199" t="s">
        <v>297</v>
      </c>
      <c r="E301" s="178">
        <v>0</v>
      </c>
      <c r="F301" s="178">
        <v>0</v>
      </c>
      <c r="G301" s="178">
        <v>0</v>
      </c>
      <c r="H301" s="178">
        <v>0</v>
      </c>
      <c r="I301" s="31" t="str">
        <f>IF(F301&gt;Data!$K$5,"National Record","-")</f>
        <v>-</v>
      </c>
      <c r="J301" s="31" t="str">
        <f>IF(F301&gt;Data!$M$5,"World Record","-")</f>
        <v>-</v>
      </c>
      <c r="K301" s="52"/>
    </row>
    <row r="302" spans="1:11" ht="16.5" thickBot="1">
      <c r="A302" s="158">
        <v>299</v>
      </c>
      <c r="B302" s="179">
        <v>261</v>
      </c>
      <c r="C302" s="180">
        <v>261</v>
      </c>
      <c r="D302" s="198" t="s">
        <v>481</v>
      </c>
      <c r="E302" s="181">
        <v>0</v>
      </c>
      <c r="F302" s="181">
        <v>0</v>
      </c>
      <c r="G302" s="181">
        <v>0</v>
      </c>
      <c r="H302" s="181">
        <v>0</v>
      </c>
      <c r="I302" s="31" t="str">
        <f>IF(F302&gt;Data!$K$5,"National Record","-")</f>
        <v>-</v>
      </c>
      <c r="J302" s="31" t="str">
        <f>IF(F302&gt;Data!$M$5,"World Record","-")</f>
        <v>-</v>
      </c>
      <c r="K302" s="52"/>
    </row>
    <row r="303" spans="1:11" ht="16.5" thickBot="1">
      <c r="A303" s="158">
        <v>300</v>
      </c>
      <c r="B303" s="182">
        <v>261</v>
      </c>
      <c r="C303" s="183">
        <v>261</v>
      </c>
      <c r="D303" s="197" t="s">
        <v>215</v>
      </c>
      <c r="E303" s="184">
        <v>0</v>
      </c>
      <c r="F303" s="184">
        <v>0</v>
      </c>
      <c r="G303" s="184">
        <v>0</v>
      </c>
      <c r="H303" s="184">
        <v>0</v>
      </c>
      <c r="I303" s="31" t="str">
        <f>IF(F303&gt;Data!$K$5,"National Record","-")</f>
        <v>-</v>
      </c>
      <c r="J303" s="31" t="str">
        <f>IF(F303&gt;Data!$M$5,"World Record","-")</f>
        <v>-</v>
      </c>
      <c r="K303" s="52"/>
    </row>
    <row r="304" spans="1:11" ht="16.5" thickBot="1">
      <c r="A304" s="158">
        <v>301</v>
      </c>
      <c r="B304" s="179">
        <v>261</v>
      </c>
      <c r="C304" s="180">
        <v>261</v>
      </c>
      <c r="D304" s="198" t="s">
        <v>485</v>
      </c>
      <c r="E304" s="181">
        <v>0</v>
      </c>
      <c r="F304" s="181">
        <v>0</v>
      </c>
      <c r="G304" s="181">
        <v>0</v>
      </c>
      <c r="H304" s="181">
        <v>0</v>
      </c>
      <c r="I304" s="31" t="str">
        <f>IF(F304&gt;Data!$K$5,"National Record","-")</f>
        <v>-</v>
      </c>
      <c r="J304" s="31" t="str">
        <f>IF(F304&gt;Data!$M$5,"World Record","-")</f>
        <v>-</v>
      </c>
      <c r="K304" s="52"/>
    </row>
    <row r="305" spans="1:11" ht="16.5" thickBot="1">
      <c r="A305" s="158">
        <v>302</v>
      </c>
      <c r="B305" s="182">
        <v>261</v>
      </c>
      <c r="C305" s="183">
        <v>261</v>
      </c>
      <c r="D305" s="197" t="s">
        <v>185</v>
      </c>
      <c r="E305" s="184">
        <v>0</v>
      </c>
      <c r="F305" s="184">
        <v>0</v>
      </c>
      <c r="G305" s="184">
        <v>0</v>
      </c>
      <c r="H305" s="184">
        <v>0</v>
      </c>
      <c r="I305" s="31" t="str">
        <f>IF(F305&gt;Data!$K$5,"National Record","-")</f>
        <v>-</v>
      </c>
      <c r="J305" s="31" t="str">
        <f>IF(F305&gt;Data!$M$5,"World Record","-")</f>
        <v>-</v>
      </c>
      <c r="K305" s="52"/>
    </row>
    <row r="306" spans="1:11" ht="16.5" thickBot="1">
      <c r="A306" s="158">
        <v>303</v>
      </c>
      <c r="B306" s="179">
        <v>261</v>
      </c>
      <c r="C306" s="180">
        <v>261</v>
      </c>
      <c r="D306" s="198" t="s">
        <v>237</v>
      </c>
      <c r="E306" s="181">
        <v>0</v>
      </c>
      <c r="F306" s="181">
        <v>0</v>
      </c>
      <c r="G306" s="181">
        <v>0</v>
      </c>
      <c r="H306" s="181">
        <v>0</v>
      </c>
      <c r="I306" s="31" t="str">
        <f>IF(F306&gt;Data!$K$5,"National Record","-")</f>
        <v>-</v>
      </c>
      <c r="J306" s="31" t="str">
        <f>IF(F306&gt;Data!$M$5,"World Record","-")</f>
        <v>-</v>
      </c>
      <c r="K306" s="52"/>
    </row>
    <row r="307" spans="1:11" ht="16.5" thickBot="1">
      <c r="A307" s="158">
        <v>304</v>
      </c>
      <c r="B307" s="182">
        <v>261</v>
      </c>
      <c r="C307" s="183">
        <v>261</v>
      </c>
      <c r="D307" s="197" t="s">
        <v>175</v>
      </c>
      <c r="E307" s="184">
        <v>0</v>
      </c>
      <c r="F307" s="184">
        <v>0</v>
      </c>
      <c r="G307" s="184">
        <v>0</v>
      </c>
      <c r="H307" s="184">
        <v>0</v>
      </c>
      <c r="I307" s="31" t="str">
        <f>IF(F307&gt;Data!$K$5,"National Record","-")</f>
        <v>-</v>
      </c>
      <c r="J307" s="31" t="str">
        <f>IF(F307&gt;Data!$M$5,"World Record","-")</f>
        <v>-</v>
      </c>
      <c r="K307" s="52"/>
    </row>
    <row r="308" spans="1:11" ht="16.5" thickBot="1">
      <c r="A308" s="158">
        <v>305</v>
      </c>
      <c r="B308" s="179">
        <v>261</v>
      </c>
      <c r="C308" s="180">
        <v>261</v>
      </c>
      <c r="D308" s="198" t="s">
        <v>285</v>
      </c>
      <c r="E308" s="181">
        <v>0</v>
      </c>
      <c r="F308" s="181">
        <v>0</v>
      </c>
      <c r="G308" s="181">
        <v>0</v>
      </c>
      <c r="H308" s="181">
        <v>0</v>
      </c>
      <c r="I308" s="31" t="str">
        <f>IF(F308&gt;Data!$K$5,"National Record","-")</f>
        <v>-</v>
      </c>
      <c r="J308" s="31" t="str">
        <f>IF(F308&gt;Data!$M$5,"World Record","-")</f>
        <v>-</v>
      </c>
      <c r="K308" s="52"/>
    </row>
    <row r="309" spans="1:11" ht="16.5" thickBot="1">
      <c r="A309" s="158">
        <v>306</v>
      </c>
      <c r="B309" s="182">
        <v>261</v>
      </c>
      <c r="C309" s="183">
        <v>261</v>
      </c>
      <c r="D309" s="197" t="s">
        <v>173</v>
      </c>
      <c r="E309" s="184">
        <v>0</v>
      </c>
      <c r="F309" s="184">
        <v>0</v>
      </c>
      <c r="G309" s="184">
        <v>0</v>
      </c>
      <c r="H309" s="184">
        <v>0</v>
      </c>
      <c r="I309" s="31" t="str">
        <f>IF(F309&gt;Data!$K$5,"National Record","-")</f>
        <v>-</v>
      </c>
      <c r="J309" s="31" t="str">
        <f>IF(F309&gt;Data!$M$5,"World Record","-")</f>
        <v>-</v>
      </c>
      <c r="K309" s="52"/>
    </row>
    <row r="310" spans="1:11" ht="16.5" thickBot="1">
      <c r="A310" s="158">
        <v>307</v>
      </c>
      <c r="B310" s="179">
        <v>261</v>
      </c>
      <c r="C310" s="180">
        <v>261</v>
      </c>
      <c r="D310" s="198" t="s">
        <v>270</v>
      </c>
      <c r="E310" s="181">
        <v>0</v>
      </c>
      <c r="F310" s="181">
        <v>0</v>
      </c>
      <c r="G310" s="181">
        <v>0</v>
      </c>
      <c r="H310" s="181">
        <v>0</v>
      </c>
      <c r="I310" s="31" t="str">
        <f>IF(F310&gt;Data!$K$5,"National Record","-")</f>
        <v>-</v>
      </c>
      <c r="J310" s="31" t="str">
        <f>IF(F310&gt;Data!$M$5,"World Record","-")</f>
        <v>-</v>
      </c>
      <c r="K310" s="52"/>
    </row>
    <row r="311" spans="1:11" ht="16.5" thickBot="1">
      <c r="A311" s="158">
        <v>308</v>
      </c>
      <c r="B311" s="182">
        <v>261</v>
      </c>
      <c r="C311" s="183">
        <v>261</v>
      </c>
      <c r="D311" s="197" t="s">
        <v>189</v>
      </c>
      <c r="E311" s="184">
        <v>0</v>
      </c>
      <c r="F311" s="184">
        <v>0</v>
      </c>
      <c r="G311" s="184">
        <v>0</v>
      </c>
      <c r="H311" s="184">
        <v>0</v>
      </c>
      <c r="I311" s="31" t="str">
        <f>IF(F311&gt;Data!$K$5,"National Record","-")</f>
        <v>-</v>
      </c>
      <c r="J311" s="31" t="str">
        <f>IF(F311&gt;Data!$M$5,"World Record","-")</f>
        <v>-</v>
      </c>
      <c r="K311" s="52"/>
    </row>
    <row r="312" spans="1:11" ht="16.5" thickBot="1">
      <c r="A312" s="158">
        <v>309</v>
      </c>
      <c r="B312" s="179">
        <v>261</v>
      </c>
      <c r="C312" s="180">
        <v>261</v>
      </c>
      <c r="D312" s="198" t="s">
        <v>280</v>
      </c>
      <c r="E312" s="181">
        <v>0</v>
      </c>
      <c r="F312" s="181">
        <v>0</v>
      </c>
      <c r="G312" s="181">
        <v>0</v>
      </c>
      <c r="H312" s="181">
        <v>0</v>
      </c>
      <c r="I312" s="31" t="str">
        <f>IF(F312&gt;Data!$K$5,"National Record","-")</f>
        <v>-</v>
      </c>
      <c r="J312" s="31" t="str">
        <f>IF(F312&gt;Data!$M$5,"World Record","-")</f>
        <v>-</v>
      </c>
      <c r="K312" s="52"/>
    </row>
    <row r="313" spans="1:11" ht="16.5" thickBot="1">
      <c r="A313" s="158">
        <v>310</v>
      </c>
      <c r="B313" s="182">
        <v>261</v>
      </c>
      <c r="C313" s="183">
        <v>261</v>
      </c>
      <c r="D313" s="197" t="s">
        <v>350</v>
      </c>
      <c r="E313" s="184">
        <v>0</v>
      </c>
      <c r="F313" s="184">
        <v>0</v>
      </c>
      <c r="G313" s="184">
        <v>0</v>
      </c>
      <c r="H313" s="184">
        <v>0</v>
      </c>
      <c r="I313" s="31" t="str">
        <f>IF(F313&gt;Data!$K$5,"National Record","-")</f>
        <v>-</v>
      </c>
      <c r="J313" s="31" t="str">
        <f>IF(F313&gt;Data!$M$5,"World Record","-")</f>
        <v>-</v>
      </c>
      <c r="K313" s="52"/>
    </row>
    <row r="314" spans="1:11" ht="16.5" thickBot="1">
      <c r="A314" s="158">
        <v>311</v>
      </c>
      <c r="B314" s="179">
        <v>261</v>
      </c>
      <c r="C314" s="180">
        <v>261</v>
      </c>
      <c r="D314" s="198" t="s">
        <v>164</v>
      </c>
      <c r="E314" s="181">
        <v>0</v>
      </c>
      <c r="F314" s="181">
        <v>0</v>
      </c>
      <c r="G314" s="181">
        <v>0</v>
      </c>
      <c r="H314" s="181">
        <v>0</v>
      </c>
      <c r="I314" s="31" t="str">
        <f>IF(F314&gt;Data!$K$5,"National Record","-")</f>
        <v>-</v>
      </c>
      <c r="J314" s="31" t="str">
        <f>IF(F314&gt;Data!$M$5,"World Record","-")</f>
        <v>-</v>
      </c>
      <c r="K314" s="52"/>
    </row>
    <row r="315" spans="1:11" ht="16.5" thickBot="1">
      <c r="A315" s="158">
        <v>312</v>
      </c>
      <c r="B315" s="182">
        <v>261</v>
      </c>
      <c r="C315" s="183">
        <v>261</v>
      </c>
      <c r="D315" s="197" t="s">
        <v>177</v>
      </c>
      <c r="E315" s="184">
        <v>0</v>
      </c>
      <c r="F315" s="184">
        <v>0</v>
      </c>
      <c r="G315" s="184">
        <v>0</v>
      </c>
      <c r="H315" s="184">
        <v>0</v>
      </c>
      <c r="I315" s="31" t="str">
        <f>IF(F315&gt;Data!$K$5,"National Record","-")</f>
        <v>-</v>
      </c>
      <c r="J315" s="31" t="str">
        <f>IF(F315&gt;Data!$M$5,"World Record","-")</f>
        <v>-</v>
      </c>
      <c r="K315" s="52"/>
    </row>
    <row r="316" spans="1:11" ht="16.5" thickBot="1">
      <c r="A316" s="158">
        <v>313</v>
      </c>
      <c r="B316" s="179">
        <v>261</v>
      </c>
      <c r="C316" s="180">
        <v>261</v>
      </c>
      <c r="D316" s="198" t="s">
        <v>273</v>
      </c>
      <c r="E316" s="181">
        <v>0</v>
      </c>
      <c r="F316" s="181">
        <v>0</v>
      </c>
      <c r="G316" s="181">
        <v>0</v>
      </c>
      <c r="H316" s="181">
        <v>0</v>
      </c>
      <c r="I316" s="31" t="str">
        <f>IF(F316&gt;Data!$K$5,"National Record","-")</f>
        <v>-</v>
      </c>
      <c r="J316" s="31" t="str">
        <f>IF(F316&gt;Data!$M$5,"World Record","-")</f>
        <v>-</v>
      </c>
      <c r="K316" s="52"/>
    </row>
    <row r="317" spans="1:11" ht="16.5" thickBot="1">
      <c r="A317" s="158">
        <v>314</v>
      </c>
      <c r="B317" s="182">
        <v>261</v>
      </c>
      <c r="C317" s="183">
        <v>261</v>
      </c>
      <c r="D317" s="197" t="s">
        <v>303</v>
      </c>
      <c r="E317" s="184">
        <v>0</v>
      </c>
      <c r="F317" s="184">
        <v>0</v>
      </c>
      <c r="G317" s="184">
        <v>0</v>
      </c>
      <c r="H317" s="184">
        <v>0</v>
      </c>
      <c r="I317" s="31" t="str">
        <f>IF(F317&gt;Data!$K$5,"National Record","-")</f>
        <v>-</v>
      </c>
      <c r="J317" s="31" t="str">
        <f>IF(F317&gt;Data!$M$5,"World Record","-")</f>
        <v>-</v>
      </c>
      <c r="K317" s="52"/>
    </row>
    <row r="318" spans="1:11" ht="16.5" thickBot="1">
      <c r="A318" s="158">
        <v>315</v>
      </c>
      <c r="B318" s="179">
        <v>261</v>
      </c>
      <c r="C318" s="180">
        <v>261</v>
      </c>
      <c r="D318" s="198" t="s">
        <v>211</v>
      </c>
      <c r="E318" s="181">
        <v>0</v>
      </c>
      <c r="F318" s="181">
        <v>0</v>
      </c>
      <c r="G318" s="181">
        <v>0</v>
      </c>
      <c r="H318" s="181">
        <v>0</v>
      </c>
      <c r="I318" s="31" t="str">
        <f>IF(F318&gt;Data!$K$5,"National Record","-")</f>
        <v>-</v>
      </c>
      <c r="J318" s="31" t="str">
        <f>IF(F318&gt;Data!$M$5,"World Record","-")</f>
        <v>-</v>
      </c>
      <c r="K318" s="52"/>
    </row>
    <row r="319" spans="1:11" ht="16.5" thickBot="1">
      <c r="A319" s="158">
        <v>316</v>
      </c>
      <c r="B319" s="182">
        <v>261</v>
      </c>
      <c r="C319" s="183">
        <v>261</v>
      </c>
      <c r="D319" s="197" t="s">
        <v>345</v>
      </c>
      <c r="E319" s="184">
        <v>0</v>
      </c>
      <c r="F319" s="184">
        <v>0</v>
      </c>
      <c r="G319" s="184">
        <v>0</v>
      </c>
      <c r="H319" s="184">
        <v>0</v>
      </c>
      <c r="I319" s="31" t="str">
        <f>IF(F319&gt;Data!$K$5,"National Record","-")</f>
        <v>-</v>
      </c>
      <c r="J319" s="31" t="str">
        <f>IF(F319&gt;Data!$M$5,"World Record","-")</f>
        <v>-</v>
      </c>
      <c r="K319" s="52"/>
    </row>
    <row r="320" spans="1:11" ht="16.5" thickBot="1">
      <c r="A320" s="158">
        <v>317</v>
      </c>
      <c r="B320" s="179">
        <v>261</v>
      </c>
      <c r="C320" s="180">
        <v>261</v>
      </c>
      <c r="D320" s="198" t="s">
        <v>271</v>
      </c>
      <c r="E320" s="181">
        <v>0</v>
      </c>
      <c r="F320" s="181">
        <v>0</v>
      </c>
      <c r="G320" s="181">
        <v>0</v>
      </c>
      <c r="H320" s="181">
        <v>0</v>
      </c>
      <c r="I320" s="31" t="str">
        <f>IF(F320&gt;Data!$K$5,"National Record","-")</f>
        <v>-</v>
      </c>
      <c r="J320" s="31" t="str">
        <f>IF(F320&gt;Data!$M$5,"World Record","-")</f>
        <v>-</v>
      </c>
      <c r="K320" s="52"/>
    </row>
    <row r="321" spans="1:11" ht="16.5" thickBot="1">
      <c r="A321" s="158">
        <v>318</v>
      </c>
      <c r="B321" s="182">
        <v>261</v>
      </c>
      <c r="C321" s="183">
        <v>261</v>
      </c>
      <c r="D321" s="197" t="s">
        <v>387</v>
      </c>
      <c r="E321" s="184">
        <v>0</v>
      </c>
      <c r="F321" s="184">
        <v>0</v>
      </c>
      <c r="G321" s="184">
        <v>0</v>
      </c>
      <c r="H321" s="184">
        <v>0</v>
      </c>
      <c r="I321" s="31" t="str">
        <f>IF(F321&gt;Data!$K$5,"National Record","-")</f>
        <v>-</v>
      </c>
      <c r="J321" s="31" t="str">
        <f>IF(F321&gt;Data!$M$5,"World Record","-")</f>
        <v>-</v>
      </c>
      <c r="K321" s="52"/>
    </row>
    <row r="322" spans="1:11" ht="16.5" thickBot="1">
      <c r="A322" s="158">
        <v>319</v>
      </c>
      <c r="B322" s="179">
        <v>261</v>
      </c>
      <c r="C322" s="180">
        <v>261</v>
      </c>
      <c r="D322" s="198" t="s">
        <v>304</v>
      </c>
      <c r="E322" s="181">
        <v>0</v>
      </c>
      <c r="F322" s="181">
        <v>0</v>
      </c>
      <c r="G322" s="181">
        <v>0</v>
      </c>
      <c r="H322" s="181">
        <v>0</v>
      </c>
      <c r="I322" s="31" t="str">
        <f>IF(F322&gt;Data!$K$5,"National Record","-")</f>
        <v>-</v>
      </c>
      <c r="J322" s="31" t="str">
        <f>IF(F322&gt;Data!$M$5,"World Record","-")</f>
        <v>-</v>
      </c>
      <c r="K322" s="52"/>
    </row>
    <row r="323" spans="1:11" ht="16.5" thickBot="1">
      <c r="A323" s="158">
        <v>320</v>
      </c>
      <c r="B323" s="182">
        <v>261</v>
      </c>
      <c r="C323" s="183">
        <v>261</v>
      </c>
      <c r="D323" s="197" t="s">
        <v>284</v>
      </c>
      <c r="E323" s="184">
        <v>0</v>
      </c>
      <c r="F323" s="184">
        <v>0</v>
      </c>
      <c r="G323" s="184">
        <v>0</v>
      </c>
      <c r="H323" s="184">
        <v>0</v>
      </c>
      <c r="I323" s="31" t="str">
        <f>IF(F323&gt;Data!$K$5,"National Record","-")</f>
        <v>-</v>
      </c>
      <c r="J323" s="31" t="str">
        <f>IF(F323&gt;Data!$M$5,"World Record","-")</f>
        <v>-</v>
      </c>
      <c r="K323" s="52"/>
    </row>
    <row r="324" spans="1:11" ht="16.5" thickBot="1">
      <c r="A324" s="158">
        <v>321</v>
      </c>
      <c r="B324" s="179">
        <v>261</v>
      </c>
      <c r="C324" s="180">
        <v>261</v>
      </c>
      <c r="D324" s="198" t="s">
        <v>342</v>
      </c>
      <c r="E324" s="181">
        <v>0</v>
      </c>
      <c r="F324" s="181">
        <v>0</v>
      </c>
      <c r="G324" s="181">
        <v>0</v>
      </c>
      <c r="H324" s="181">
        <v>0</v>
      </c>
      <c r="I324" s="31" t="str">
        <f>IF(F324&gt;Data!$K$5,"National Record","-")</f>
        <v>-</v>
      </c>
      <c r="J324" s="31" t="str">
        <f>IF(F324&gt;Data!$M$5,"World Record","-")</f>
        <v>-</v>
      </c>
      <c r="K324" s="52"/>
    </row>
    <row r="325" spans="1:11" ht="16.5" thickBot="1">
      <c r="A325" s="158">
        <v>322</v>
      </c>
      <c r="B325" s="182">
        <v>261</v>
      </c>
      <c r="C325" s="183">
        <v>261</v>
      </c>
      <c r="D325" s="197" t="s">
        <v>470</v>
      </c>
      <c r="E325" s="184">
        <v>0</v>
      </c>
      <c r="F325" s="184">
        <v>0</v>
      </c>
      <c r="G325" s="184">
        <v>0</v>
      </c>
      <c r="H325" s="184">
        <v>0</v>
      </c>
      <c r="I325" s="31" t="str">
        <f>IF(F325&gt;Data!$K$5,"National Record","-")</f>
        <v>-</v>
      </c>
      <c r="J325" s="31" t="str">
        <f>IF(F325&gt;Data!$M$5,"World Record","-")</f>
        <v>-</v>
      </c>
      <c r="K325" s="52"/>
    </row>
    <row r="326" spans="1:11" ht="16.5" thickBot="1">
      <c r="A326" s="158">
        <v>323</v>
      </c>
      <c r="B326" s="179">
        <v>261</v>
      </c>
      <c r="C326" s="180">
        <v>261</v>
      </c>
      <c r="D326" s="198" t="s">
        <v>252</v>
      </c>
      <c r="E326" s="181">
        <v>0</v>
      </c>
      <c r="F326" s="181">
        <v>0</v>
      </c>
      <c r="G326" s="181">
        <v>0</v>
      </c>
      <c r="H326" s="181">
        <v>0</v>
      </c>
      <c r="I326" s="31" t="str">
        <f>IF(F326&gt;Data!$K$5,"National Record","-")</f>
        <v>-</v>
      </c>
      <c r="J326" s="31" t="str">
        <f>IF(F326&gt;Data!$M$5,"World Record","-")</f>
        <v>-</v>
      </c>
      <c r="K326" s="52"/>
    </row>
    <row r="327" spans="1:11" ht="16.5" thickBot="1">
      <c r="A327" s="158">
        <v>324</v>
      </c>
      <c r="B327" s="182">
        <v>261</v>
      </c>
      <c r="C327" s="183">
        <v>261</v>
      </c>
      <c r="D327" s="197" t="s">
        <v>313</v>
      </c>
      <c r="E327" s="184">
        <v>0</v>
      </c>
      <c r="F327" s="184">
        <v>0</v>
      </c>
      <c r="G327" s="184">
        <v>0</v>
      </c>
      <c r="H327" s="184">
        <v>0</v>
      </c>
      <c r="I327" s="31" t="str">
        <f>IF(F327&gt;Data!$K$5,"National Record","-")</f>
        <v>-</v>
      </c>
      <c r="J327" s="31" t="str">
        <f>IF(F327&gt;Data!$M$5,"World Record","-")</f>
        <v>-</v>
      </c>
      <c r="K327" s="52"/>
    </row>
    <row r="328" spans="1:11" ht="16.5" thickBot="1">
      <c r="A328" s="158">
        <v>325</v>
      </c>
      <c r="B328" s="179">
        <v>261</v>
      </c>
      <c r="C328" s="180">
        <v>261</v>
      </c>
      <c r="D328" s="198" t="s">
        <v>375</v>
      </c>
      <c r="E328" s="181">
        <v>0</v>
      </c>
      <c r="F328" s="181">
        <v>0</v>
      </c>
      <c r="G328" s="181">
        <v>0</v>
      </c>
      <c r="H328" s="181">
        <v>0</v>
      </c>
      <c r="I328" s="31" t="str">
        <f>IF(F328&gt;Data!$K$5,"National Record","-")</f>
        <v>-</v>
      </c>
      <c r="J328" s="31" t="str">
        <f>IF(F328&gt;Data!$M$5,"World Record","-")</f>
        <v>-</v>
      </c>
      <c r="K328" s="52"/>
    </row>
    <row r="329" spans="1:11" ht="16.5" thickBot="1">
      <c r="A329" s="158">
        <v>326</v>
      </c>
      <c r="B329" s="182">
        <v>261</v>
      </c>
      <c r="C329" s="183">
        <v>261</v>
      </c>
      <c r="D329" s="197" t="s">
        <v>298</v>
      </c>
      <c r="E329" s="184">
        <v>0</v>
      </c>
      <c r="F329" s="184">
        <v>0</v>
      </c>
      <c r="G329" s="184">
        <v>0</v>
      </c>
      <c r="H329" s="184">
        <v>0</v>
      </c>
      <c r="I329" s="31" t="str">
        <f>IF(F329&gt;Data!$K$5,"National Record","-")</f>
        <v>-</v>
      </c>
      <c r="J329" s="31" t="str">
        <f>IF(F329&gt;Data!$M$5,"World Record","-")</f>
        <v>-</v>
      </c>
      <c r="K329" s="52"/>
    </row>
    <row r="330" spans="1:11" ht="16.5" thickBot="1">
      <c r="A330" s="158">
        <v>327</v>
      </c>
      <c r="B330" s="179">
        <v>261</v>
      </c>
      <c r="C330" s="180">
        <v>261</v>
      </c>
      <c r="D330" s="198" t="s">
        <v>176</v>
      </c>
      <c r="E330" s="181">
        <v>0</v>
      </c>
      <c r="F330" s="181">
        <v>0</v>
      </c>
      <c r="G330" s="181">
        <v>0</v>
      </c>
      <c r="H330" s="181">
        <v>0</v>
      </c>
      <c r="I330" s="31" t="str">
        <f>IF(F330&gt;Data!$K$5,"National Record","-")</f>
        <v>-</v>
      </c>
      <c r="J330" s="31" t="str">
        <f>IF(F330&gt;Data!$M$5,"World Record","-")</f>
        <v>-</v>
      </c>
      <c r="K330" s="52"/>
    </row>
    <row r="331" spans="1:11" ht="16.5" thickBot="1">
      <c r="A331" s="158">
        <v>328</v>
      </c>
      <c r="B331" s="182">
        <v>261</v>
      </c>
      <c r="C331" s="183">
        <v>261</v>
      </c>
      <c r="D331" s="197" t="s">
        <v>262</v>
      </c>
      <c r="E331" s="184">
        <v>0</v>
      </c>
      <c r="F331" s="184">
        <v>0</v>
      </c>
      <c r="G331" s="184">
        <v>0</v>
      </c>
      <c r="H331" s="184">
        <v>0</v>
      </c>
      <c r="I331" s="31" t="str">
        <f>IF(F331&gt;Data!$K$5,"National Record","-")</f>
        <v>-</v>
      </c>
      <c r="J331" s="31" t="str">
        <f>IF(F331&gt;Data!$M$5,"World Record","-")</f>
        <v>-</v>
      </c>
      <c r="K331" s="52"/>
    </row>
    <row r="332" spans="1:11" ht="16.5" thickBot="1">
      <c r="A332" s="158">
        <v>329</v>
      </c>
      <c r="B332" s="179">
        <v>261</v>
      </c>
      <c r="C332" s="180">
        <v>261</v>
      </c>
      <c r="D332" s="198" t="s">
        <v>265</v>
      </c>
      <c r="E332" s="181">
        <v>0</v>
      </c>
      <c r="F332" s="181">
        <v>0</v>
      </c>
      <c r="G332" s="181">
        <v>0</v>
      </c>
      <c r="H332" s="181">
        <v>0</v>
      </c>
      <c r="I332" s="31" t="str">
        <f>IF(F332&gt;Data!$K$5,"National Record","-")</f>
        <v>-</v>
      </c>
      <c r="J332" s="31" t="str">
        <f>IF(F332&gt;Data!$M$5,"World Record","-")</f>
        <v>-</v>
      </c>
      <c r="K332" s="52"/>
    </row>
    <row r="333" spans="1:11" ht="16.5" thickBot="1">
      <c r="A333" s="158">
        <v>330</v>
      </c>
      <c r="B333" s="182">
        <v>261</v>
      </c>
      <c r="C333" s="183">
        <v>261</v>
      </c>
      <c r="D333" s="197" t="s">
        <v>221</v>
      </c>
      <c r="E333" s="184">
        <v>0</v>
      </c>
      <c r="F333" s="184">
        <v>0</v>
      </c>
      <c r="G333" s="184">
        <v>0</v>
      </c>
      <c r="H333" s="184">
        <v>0</v>
      </c>
      <c r="I333" s="31" t="str">
        <f>IF(F333&gt;Data!$K$5,"National Record","-")</f>
        <v>-</v>
      </c>
      <c r="J333" s="31" t="str">
        <f>IF(F333&gt;Data!$M$5,"World Record","-")</f>
        <v>-</v>
      </c>
      <c r="K333" s="52"/>
    </row>
    <row r="334" spans="1:11" ht="16.5" thickBot="1">
      <c r="A334" s="158">
        <v>331</v>
      </c>
      <c r="B334" s="179">
        <v>261</v>
      </c>
      <c r="C334" s="180">
        <v>261</v>
      </c>
      <c r="D334" s="198" t="s">
        <v>279</v>
      </c>
      <c r="E334" s="181">
        <v>0</v>
      </c>
      <c r="F334" s="181">
        <v>0</v>
      </c>
      <c r="G334" s="181">
        <v>0</v>
      </c>
      <c r="H334" s="181">
        <v>0</v>
      </c>
      <c r="I334" s="31" t="str">
        <f>IF(F334&gt;Data!$K$5,"National Record","-")</f>
        <v>-</v>
      </c>
      <c r="J334" s="31" t="str">
        <f>IF(F334&gt;Data!$M$5,"World Record","-")</f>
        <v>-</v>
      </c>
      <c r="K334" s="52"/>
    </row>
    <row r="335" spans="1:11" ht="16.5" thickBot="1">
      <c r="A335" s="158">
        <v>332</v>
      </c>
      <c r="B335" s="182">
        <v>261</v>
      </c>
      <c r="C335" s="183">
        <v>261</v>
      </c>
      <c r="D335" s="197" t="s">
        <v>230</v>
      </c>
      <c r="E335" s="184">
        <v>0</v>
      </c>
      <c r="F335" s="184">
        <v>0</v>
      </c>
      <c r="G335" s="184">
        <v>0</v>
      </c>
      <c r="H335" s="184">
        <v>0</v>
      </c>
      <c r="I335" s="31" t="str">
        <f>IF(F335&gt;Data!$K$5,"National Record","-")</f>
        <v>-</v>
      </c>
      <c r="J335" s="31" t="str">
        <f>IF(F335&gt;Data!$M$5,"World Record","-")</f>
        <v>-</v>
      </c>
      <c r="K335" s="52"/>
    </row>
    <row r="336" spans="1:11" ht="16.5" thickBot="1">
      <c r="A336" s="158">
        <v>333</v>
      </c>
      <c r="B336" s="179">
        <v>261</v>
      </c>
      <c r="C336" s="180">
        <v>261</v>
      </c>
      <c r="D336" s="198" t="s">
        <v>163</v>
      </c>
      <c r="E336" s="181">
        <v>0</v>
      </c>
      <c r="F336" s="181">
        <v>0</v>
      </c>
      <c r="G336" s="181">
        <v>0</v>
      </c>
      <c r="H336" s="181">
        <v>0</v>
      </c>
      <c r="I336" s="31" t="str">
        <f>IF(F336&gt;Data!$K$5,"National Record","-")</f>
        <v>-</v>
      </c>
      <c r="J336" s="31" t="str">
        <f>IF(F336&gt;Data!$M$5,"World Record","-")</f>
        <v>-</v>
      </c>
      <c r="K336" s="52"/>
    </row>
    <row r="337" spans="1:11" ht="16.5" thickBot="1">
      <c r="A337" s="158">
        <v>334</v>
      </c>
      <c r="B337" s="182">
        <v>261</v>
      </c>
      <c r="C337" s="183">
        <v>261</v>
      </c>
      <c r="D337" s="197" t="s">
        <v>259</v>
      </c>
      <c r="E337" s="184">
        <v>0</v>
      </c>
      <c r="F337" s="184">
        <v>0</v>
      </c>
      <c r="G337" s="184">
        <v>0</v>
      </c>
      <c r="H337" s="184">
        <v>0</v>
      </c>
      <c r="I337" s="31" t="str">
        <f>IF(F337&gt;Data!$K$5,"National Record","-")</f>
        <v>-</v>
      </c>
      <c r="J337" s="31" t="str">
        <f>IF(F337&gt;Data!$M$5,"World Record","-")</f>
        <v>-</v>
      </c>
      <c r="K337" s="52"/>
    </row>
    <row r="338" spans="1:11" ht="16.5" thickBot="1">
      <c r="A338" s="158">
        <v>335</v>
      </c>
      <c r="B338" s="179">
        <v>261</v>
      </c>
      <c r="C338" s="180">
        <v>261</v>
      </c>
      <c r="D338" s="198" t="s">
        <v>486</v>
      </c>
      <c r="E338" s="181">
        <v>0</v>
      </c>
      <c r="F338" s="181">
        <v>0</v>
      </c>
      <c r="G338" s="181">
        <v>0</v>
      </c>
      <c r="H338" s="181">
        <v>0</v>
      </c>
      <c r="I338" s="31" t="str">
        <f>IF(F338&gt;Data!$K$5,"National Record","-")</f>
        <v>-</v>
      </c>
      <c r="J338" s="31" t="str">
        <f>IF(F338&gt;Data!$M$5,"World Record","-")</f>
        <v>-</v>
      </c>
      <c r="K338" s="52"/>
    </row>
    <row r="339" spans="1:11" ht="16.5" thickBot="1">
      <c r="A339" s="158">
        <v>336</v>
      </c>
      <c r="B339" s="182">
        <v>261</v>
      </c>
      <c r="C339" s="183">
        <v>261</v>
      </c>
      <c r="D339" s="197" t="s">
        <v>383</v>
      </c>
      <c r="E339" s="184">
        <v>0</v>
      </c>
      <c r="F339" s="184">
        <v>0</v>
      </c>
      <c r="G339" s="184">
        <v>0</v>
      </c>
      <c r="H339" s="184">
        <v>0</v>
      </c>
      <c r="I339" s="31" t="str">
        <f>IF(F339&gt;Data!$K$5,"National Record","-")</f>
        <v>-</v>
      </c>
      <c r="J339" s="31" t="str">
        <f>IF(F339&gt;Data!$M$5,"World Record","-")</f>
        <v>-</v>
      </c>
      <c r="K339" s="52"/>
    </row>
    <row r="340" spans="1:11" ht="16.5" thickBot="1">
      <c r="A340" s="158">
        <v>337</v>
      </c>
      <c r="B340" s="179">
        <v>261</v>
      </c>
      <c r="C340" s="180">
        <v>261</v>
      </c>
      <c r="D340" s="198" t="s">
        <v>374</v>
      </c>
      <c r="E340" s="181">
        <v>0</v>
      </c>
      <c r="F340" s="181">
        <v>0</v>
      </c>
      <c r="G340" s="181">
        <v>0</v>
      </c>
      <c r="H340" s="181">
        <v>0</v>
      </c>
      <c r="I340" s="31" t="str">
        <f>IF(F340&gt;Data!$K$5,"National Record","-")</f>
        <v>-</v>
      </c>
      <c r="J340" s="31" t="str">
        <f>IF(F340&gt;Data!$M$5,"World Record","-")</f>
        <v>-</v>
      </c>
      <c r="K340" s="52"/>
    </row>
    <row r="341" spans="1:11" ht="16.5" thickBot="1">
      <c r="A341" s="158">
        <v>338</v>
      </c>
      <c r="B341" s="182">
        <v>261</v>
      </c>
      <c r="C341" s="183">
        <v>261</v>
      </c>
      <c r="D341" s="197" t="s">
        <v>469</v>
      </c>
      <c r="E341" s="184">
        <v>0</v>
      </c>
      <c r="F341" s="184">
        <v>0</v>
      </c>
      <c r="G341" s="184">
        <v>0</v>
      </c>
      <c r="H341" s="184">
        <v>0</v>
      </c>
      <c r="I341" s="31" t="str">
        <f>IF(F341&gt;Data!$K$5,"National Record","-")</f>
        <v>-</v>
      </c>
      <c r="J341" s="31" t="str">
        <f>IF(F341&gt;Data!$M$5,"World Record","-")</f>
        <v>-</v>
      </c>
      <c r="K341" s="52"/>
    </row>
    <row r="342" spans="1:11" ht="16.5" thickBot="1">
      <c r="A342" s="158">
        <v>339</v>
      </c>
      <c r="B342" s="179">
        <v>261</v>
      </c>
      <c r="C342" s="180">
        <v>261</v>
      </c>
      <c r="D342" s="198" t="s">
        <v>168</v>
      </c>
      <c r="E342" s="181">
        <v>0</v>
      </c>
      <c r="F342" s="181">
        <v>0</v>
      </c>
      <c r="G342" s="181">
        <v>0</v>
      </c>
      <c r="H342" s="181">
        <v>0</v>
      </c>
      <c r="I342" s="31" t="str">
        <f>IF(F342&gt;Data!$K$5,"National Record","-")</f>
        <v>-</v>
      </c>
      <c r="J342" s="31" t="str">
        <f>IF(F342&gt;Data!$M$5,"World Record","-")</f>
        <v>-</v>
      </c>
      <c r="K342" s="52"/>
    </row>
    <row r="343" spans="1:11" ht="16.5" thickBot="1">
      <c r="A343" s="158">
        <v>340</v>
      </c>
      <c r="B343" s="182">
        <v>261</v>
      </c>
      <c r="C343" s="183">
        <v>261</v>
      </c>
      <c r="D343" s="197" t="s">
        <v>411</v>
      </c>
      <c r="E343" s="184">
        <v>0</v>
      </c>
      <c r="F343" s="184">
        <v>0</v>
      </c>
      <c r="G343" s="184">
        <v>0</v>
      </c>
      <c r="H343" s="184">
        <v>0</v>
      </c>
      <c r="I343" s="31" t="str">
        <f>IF(F343&gt;Data!$K$5,"National Record","-")</f>
        <v>-</v>
      </c>
      <c r="J343" s="31" t="str">
        <f>IF(F343&gt;Data!$M$5,"World Record","-")</f>
        <v>-</v>
      </c>
      <c r="K343" s="52"/>
    </row>
    <row r="344" spans="1:11" ht="16.5" thickBot="1">
      <c r="A344" s="158">
        <v>341</v>
      </c>
      <c r="B344" s="179">
        <v>261</v>
      </c>
      <c r="C344" s="180">
        <v>261</v>
      </c>
      <c r="D344" s="198" t="s">
        <v>494</v>
      </c>
      <c r="E344" s="181">
        <v>0</v>
      </c>
      <c r="F344" s="181">
        <v>0</v>
      </c>
      <c r="G344" s="181">
        <v>0</v>
      </c>
      <c r="H344" s="181">
        <v>0</v>
      </c>
      <c r="I344" s="31" t="str">
        <f>IF(F344&gt;Data!$K$5,"National Record","-")</f>
        <v>-</v>
      </c>
      <c r="J344" s="31" t="str">
        <f>IF(F344&gt;Data!$M$5,"World Record","-")</f>
        <v>-</v>
      </c>
      <c r="K344" s="52"/>
    </row>
    <row r="345" spans="1:11" ht="16.5" thickBot="1">
      <c r="A345" s="158">
        <v>342</v>
      </c>
      <c r="B345" s="182">
        <v>261</v>
      </c>
      <c r="C345" s="183">
        <v>261</v>
      </c>
      <c r="D345" s="197" t="s">
        <v>451</v>
      </c>
      <c r="E345" s="184">
        <v>0</v>
      </c>
      <c r="F345" s="184">
        <v>0</v>
      </c>
      <c r="G345" s="184">
        <v>0</v>
      </c>
      <c r="H345" s="184">
        <v>0</v>
      </c>
      <c r="I345" s="31" t="str">
        <f>IF(F345&gt;Data!$K$5,"National Record","-")</f>
        <v>-</v>
      </c>
      <c r="J345" s="31" t="str">
        <f>IF(F345&gt;Data!$M$5,"World Record","-")</f>
        <v>-</v>
      </c>
      <c r="K345" s="52"/>
    </row>
    <row r="346" spans="1:11" ht="16.5" thickBot="1">
      <c r="A346" s="158">
        <v>343</v>
      </c>
      <c r="B346" s="179">
        <v>261</v>
      </c>
      <c r="C346" s="180">
        <v>261</v>
      </c>
      <c r="D346" s="198" t="s">
        <v>205</v>
      </c>
      <c r="E346" s="181">
        <v>0</v>
      </c>
      <c r="F346" s="181">
        <v>0</v>
      </c>
      <c r="G346" s="181">
        <v>0</v>
      </c>
      <c r="H346" s="181">
        <v>0</v>
      </c>
      <c r="I346" s="31" t="str">
        <f>IF(F346&gt;Data!$K$5,"National Record","-")</f>
        <v>-</v>
      </c>
      <c r="J346" s="31" t="str">
        <f>IF(F346&gt;Data!$M$5,"World Record","-")</f>
        <v>-</v>
      </c>
      <c r="K346" s="52"/>
    </row>
    <row r="347" spans="1:11" ht="16.5" thickBot="1">
      <c r="A347" s="158">
        <v>344</v>
      </c>
      <c r="B347" s="182">
        <v>261</v>
      </c>
      <c r="C347" s="183">
        <v>261</v>
      </c>
      <c r="D347" s="197" t="s">
        <v>314</v>
      </c>
      <c r="E347" s="184">
        <v>0</v>
      </c>
      <c r="F347" s="184">
        <v>0</v>
      </c>
      <c r="G347" s="184">
        <v>0</v>
      </c>
      <c r="H347" s="184">
        <v>0</v>
      </c>
      <c r="I347" s="31" t="str">
        <f>IF(F347&gt;Data!$K$5,"National Record","-")</f>
        <v>-</v>
      </c>
      <c r="J347" s="31" t="str">
        <f>IF(F347&gt;Data!$M$5,"World Record","-")</f>
        <v>-</v>
      </c>
      <c r="K347" s="52"/>
    </row>
    <row r="348" spans="1:11" ht="16.5" thickBot="1">
      <c r="A348" s="158">
        <v>345</v>
      </c>
      <c r="B348" s="179">
        <v>261</v>
      </c>
      <c r="C348" s="180">
        <v>261</v>
      </c>
      <c r="D348" s="198" t="s">
        <v>366</v>
      </c>
      <c r="E348" s="181">
        <v>0</v>
      </c>
      <c r="F348" s="181">
        <v>0</v>
      </c>
      <c r="G348" s="181">
        <v>0</v>
      </c>
      <c r="H348" s="181">
        <v>0</v>
      </c>
      <c r="I348" s="31" t="str">
        <f>IF(F348&gt;Data!$K$5,"National Record","-")</f>
        <v>-</v>
      </c>
      <c r="J348" s="31" t="str">
        <f>IF(F348&gt;Data!$M$5,"World Record","-")</f>
        <v>-</v>
      </c>
      <c r="K348" s="52"/>
    </row>
    <row r="349" spans="1:11" ht="16.5" thickBot="1">
      <c r="A349" s="158">
        <v>346</v>
      </c>
      <c r="B349" s="182">
        <v>261</v>
      </c>
      <c r="C349" s="183">
        <v>261</v>
      </c>
      <c r="D349" s="197" t="s">
        <v>325</v>
      </c>
      <c r="E349" s="184">
        <v>0</v>
      </c>
      <c r="F349" s="184">
        <v>0</v>
      </c>
      <c r="G349" s="184">
        <v>0</v>
      </c>
      <c r="H349" s="184">
        <v>0</v>
      </c>
      <c r="I349" s="31" t="str">
        <f>IF(F349&gt;Data!$K$5,"National Record","-")</f>
        <v>-</v>
      </c>
      <c r="J349" s="31" t="str">
        <f>IF(F349&gt;Data!$M$5,"World Record","-")</f>
        <v>-</v>
      </c>
      <c r="K349" s="52"/>
    </row>
    <row r="350" spans="1:11" ht="16.5" thickBot="1">
      <c r="A350" s="158">
        <v>347</v>
      </c>
      <c r="B350" s="179">
        <v>261</v>
      </c>
      <c r="C350" s="180">
        <v>261</v>
      </c>
      <c r="D350" s="198" t="s">
        <v>181</v>
      </c>
      <c r="E350" s="181">
        <v>0</v>
      </c>
      <c r="F350" s="181">
        <v>0</v>
      </c>
      <c r="G350" s="181">
        <v>0</v>
      </c>
      <c r="H350" s="181">
        <v>0</v>
      </c>
      <c r="I350" s="31" t="str">
        <f>IF(F350&gt;Data!$K$5,"National Record","-")</f>
        <v>-</v>
      </c>
      <c r="J350" s="31" t="str">
        <f>IF(F350&gt;Data!$M$5,"World Record","-")</f>
        <v>-</v>
      </c>
      <c r="K350" s="52"/>
    </row>
    <row r="351" spans="1:11" ht="16.5" thickBot="1">
      <c r="A351" s="158">
        <v>348</v>
      </c>
      <c r="B351" s="182">
        <v>261</v>
      </c>
      <c r="C351" s="183">
        <v>261</v>
      </c>
      <c r="D351" s="197" t="s">
        <v>196</v>
      </c>
      <c r="E351" s="184">
        <v>0</v>
      </c>
      <c r="F351" s="184">
        <v>0</v>
      </c>
      <c r="G351" s="184">
        <v>0</v>
      </c>
      <c r="H351" s="184">
        <v>0</v>
      </c>
      <c r="I351" s="121" t="str">
        <f>IF(F351&gt;Data!$K$5,"National Record","-")</f>
        <v>-</v>
      </c>
      <c r="J351" s="121" t="str">
        <f>IF(F351&gt;Data!$M$5,"World Record","-")</f>
        <v>-</v>
      </c>
      <c r="K351" s="119"/>
    </row>
    <row r="352" spans="1:11">
      <c r="C352"/>
      <c r="F352"/>
      <c r="G352"/>
      <c r="H352"/>
      <c r="I352"/>
    </row>
    <row r="353" spans="3:9">
      <c r="C353"/>
      <c r="F353"/>
      <c r="G353"/>
      <c r="H353"/>
      <c r="I353"/>
    </row>
    <row r="354" spans="3:9">
      <c r="C354"/>
      <c r="F354"/>
      <c r="G354"/>
      <c r="H354"/>
      <c r="I354"/>
    </row>
    <row r="355" spans="3:9">
      <c r="C355"/>
      <c r="F355"/>
      <c r="G355"/>
      <c r="H355"/>
      <c r="I355"/>
    </row>
    <row r="356" spans="3:9">
      <c r="C356"/>
      <c r="F356"/>
      <c r="G356"/>
      <c r="H356"/>
      <c r="I356"/>
    </row>
    <row r="357" spans="3:9">
      <c r="C357"/>
      <c r="F357"/>
      <c r="G357"/>
      <c r="H357"/>
      <c r="I357"/>
    </row>
    <row r="358" spans="3:9">
      <c r="C358"/>
      <c r="F358"/>
      <c r="G358"/>
      <c r="H358"/>
      <c r="I358"/>
    </row>
    <row r="359" spans="3:9">
      <c r="C359"/>
      <c r="F359"/>
      <c r="G359"/>
      <c r="H359"/>
      <c r="I359"/>
    </row>
    <row r="360" spans="3:9">
      <c r="C360"/>
      <c r="F360"/>
      <c r="G360"/>
      <c r="H360"/>
      <c r="I360"/>
    </row>
    <row r="361" spans="3:9">
      <c r="C361"/>
      <c r="F361"/>
      <c r="G361"/>
      <c r="H361"/>
      <c r="I361"/>
    </row>
    <row r="362" spans="3:9">
      <c r="C362"/>
      <c r="F362"/>
      <c r="G362"/>
      <c r="H362"/>
      <c r="I362"/>
    </row>
    <row r="363" spans="3:9">
      <c r="C363"/>
      <c r="F363"/>
      <c r="G363"/>
      <c r="H363"/>
      <c r="I363"/>
    </row>
    <row r="364" spans="3:9">
      <c r="C364"/>
      <c r="F364"/>
      <c r="G364"/>
      <c r="H364"/>
      <c r="I364"/>
    </row>
    <row r="365" spans="3:9">
      <c r="C365"/>
      <c r="F365"/>
      <c r="G365"/>
      <c r="H365"/>
      <c r="I365"/>
    </row>
    <row r="366" spans="3:9">
      <c r="C366"/>
      <c r="F366"/>
      <c r="G366"/>
      <c r="H366"/>
      <c r="I366"/>
    </row>
    <row r="367" spans="3:9">
      <c r="C367"/>
      <c r="F367"/>
      <c r="G367"/>
      <c r="H367"/>
      <c r="I367"/>
    </row>
    <row r="368" spans="3:9">
      <c r="C368"/>
      <c r="F368"/>
      <c r="G368"/>
      <c r="H368"/>
      <c r="I368"/>
    </row>
    <row r="369" spans="3:9">
      <c r="C369"/>
      <c r="F369"/>
      <c r="G369"/>
      <c r="H369"/>
      <c r="I369"/>
    </row>
    <row r="370" spans="3:9">
      <c r="C370"/>
      <c r="F370"/>
      <c r="G370"/>
      <c r="H370"/>
      <c r="I370"/>
    </row>
    <row r="371" spans="3:9">
      <c r="C371"/>
      <c r="F371"/>
      <c r="G371"/>
      <c r="H371"/>
      <c r="I371"/>
    </row>
    <row r="372" spans="3:9">
      <c r="C372"/>
      <c r="F372"/>
      <c r="G372"/>
      <c r="H372"/>
      <c r="I372"/>
    </row>
    <row r="373" spans="3:9">
      <c r="C373"/>
      <c r="F373"/>
      <c r="G373"/>
      <c r="H373"/>
      <c r="I373"/>
    </row>
    <row r="374" spans="3:9">
      <c r="C374"/>
      <c r="F374"/>
      <c r="G374"/>
      <c r="H374"/>
      <c r="I374"/>
    </row>
    <row r="375" spans="3:9">
      <c r="C375"/>
      <c r="F375"/>
      <c r="G375"/>
      <c r="H375"/>
      <c r="I375"/>
    </row>
    <row r="376" spans="3:9">
      <c r="C376"/>
      <c r="F376"/>
      <c r="G376"/>
      <c r="H376"/>
      <c r="I376"/>
    </row>
    <row r="377" spans="3:9">
      <c r="C377"/>
      <c r="F377"/>
      <c r="G377"/>
      <c r="H377"/>
      <c r="I377"/>
    </row>
    <row r="378" spans="3:9">
      <c r="C378"/>
      <c r="F378"/>
      <c r="G378"/>
      <c r="H378"/>
      <c r="I378"/>
    </row>
    <row r="379" spans="3:9">
      <c r="C379"/>
      <c r="F379"/>
      <c r="G379"/>
      <c r="H379"/>
      <c r="I379"/>
    </row>
    <row r="380" spans="3:9">
      <c r="C380"/>
      <c r="F380"/>
      <c r="G380"/>
      <c r="H380"/>
      <c r="I380"/>
    </row>
    <row r="381" spans="3:9">
      <c r="C381"/>
      <c r="F381"/>
      <c r="G381"/>
      <c r="H381"/>
      <c r="I381"/>
    </row>
    <row r="382" spans="3:9">
      <c r="C382"/>
      <c r="F382"/>
      <c r="G382"/>
      <c r="H382"/>
      <c r="I382"/>
    </row>
    <row r="383" spans="3:9">
      <c r="C383"/>
      <c r="F383"/>
      <c r="G383"/>
      <c r="H383"/>
      <c r="I383"/>
    </row>
    <row r="384" spans="3:9">
      <c r="C384"/>
      <c r="F384"/>
      <c r="G384"/>
      <c r="H384"/>
      <c r="I384"/>
    </row>
    <row r="385" spans="3:9">
      <c r="C385"/>
      <c r="F385"/>
      <c r="G385"/>
      <c r="H385"/>
      <c r="I385"/>
    </row>
    <row r="386" spans="3:9">
      <c r="C386"/>
      <c r="F386"/>
      <c r="G386"/>
      <c r="H386"/>
      <c r="I386"/>
    </row>
    <row r="387" spans="3:9">
      <c r="C387"/>
      <c r="F387"/>
      <c r="G387"/>
      <c r="H387"/>
      <c r="I387"/>
    </row>
    <row r="388" spans="3:9">
      <c r="C388"/>
      <c r="F388"/>
      <c r="G388"/>
      <c r="H388"/>
      <c r="I388"/>
    </row>
    <row r="389" spans="3:9">
      <c r="C389"/>
      <c r="F389"/>
      <c r="G389"/>
      <c r="H389"/>
      <c r="I389"/>
    </row>
    <row r="390" spans="3:9">
      <c r="C390"/>
      <c r="F390"/>
      <c r="G390"/>
      <c r="H390"/>
      <c r="I390"/>
    </row>
    <row r="391" spans="3:9">
      <c r="C391"/>
      <c r="F391"/>
      <c r="G391"/>
      <c r="H391"/>
      <c r="I391"/>
    </row>
    <row r="392" spans="3:9">
      <c r="C392"/>
      <c r="F392"/>
      <c r="G392"/>
      <c r="H392"/>
      <c r="I392"/>
    </row>
    <row r="393" spans="3:9">
      <c r="C393"/>
      <c r="F393"/>
      <c r="G393"/>
      <c r="H393"/>
      <c r="I393"/>
    </row>
    <row r="394" spans="3:9">
      <c r="C394"/>
      <c r="F394"/>
      <c r="G394"/>
      <c r="H394"/>
      <c r="I394"/>
    </row>
    <row r="395" spans="3:9">
      <c r="C395"/>
      <c r="F395"/>
      <c r="G395"/>
      <c r="H395"/>
      <c r="I395"/>
    </row>
    <row r="396" spans="3:9">
      <c r="C396"/>
      <c r="F396"/>
      <c r="G396"/>
      <c r="H396"/>
      <c r="I396"/>
    </row>
    <row r="397" spans="3:9">
      <c r="C397"/>
      <c r="F397"/>
      <c r="G397"/>
      <c r="H397"/>
      <c r="I397"/>
    </row>
    <row r="398" spans="3:9">
      <c r="C398"/>
      <c r="F398"/>
      <c r="G398"/>
      <c r="H398"/>
      <c r="I398"/>
    </row>
    <row r="399" spans="3:9">
      <c r="C399"/>
      <c r="F399"/>
      <c r="G399"/>
      <c r="H399"/>
      <c r="I399"/>
    </row>
    <row r="400" spans="3:9">
      <c r="C400"/>
      <c r="F400"/>
      <c r="G400"/>
      <c r="H400"/>
      <c r="I400"/>
    </row>
    <row r="401" spans="3:9">
      <c r="C401"/>
      <c r="F401"/>
      <c r="G401"/>
      <c r="H401"/>
      <c r="I401"/>
    </row>
    <row r="402" spans="3:9">
      <c r="C402"/>
      <c r="F402"/>
      <c r="G402"/>
      <c r="H402"/>
      <c r="I402"/>
    </row>
    <row r="403" spans="3:9">
      <c r="C403"/>
      <c r="F403"/>
      <c r="G403"/>
      <c r="H403"/>
      <c r="I403"/>
    </row>
    <row r="404" spans="3:9">
      <c r="C404"/>
      <c r="F404"/>
      <c r="G404"/>
      <c r="H404"/>
      <c r="I404"/>
    </row>
    <row r="405" spans="3:9">
      <c r="C405"/>
      <c r="F405"/>
      <c r="G405"/>
      <c r="H405"/>
      <c r="I405"/>
    </row>
    <row r="406" spans="3:9">
      <c r="C406"/>
      <c r="F406"/>
      <c r="G406"/>
      <c r="H406"/>
      <c r="I406"/>
    </row>
    <row r="407" spans="3:9">
      <c r="C407"/>
      <c r="F407"/>
      <c r="G407"/>
      <c r="H407"/>
      <c r="I407"/>
    </row>
    <row r="408" spans="3:9">
      <c r="C408"/>
      <c r="F408"/>
      <c r="G408"/>
      <c r="H408"/>
      <c r="I408"/>
    </row>
    <row r="409" spans="3:9">
      <c r="C409"/>
      <c r="F409"/>
      <c r="G409"/>
      <c r="H409"/>
      <c r="I409"/>
    </row>
    <row r="410" spans="3:9">
      <c r="C410"/>
      <c r="F410"/>
      <c r="G410"/>
      <c r="H410"/>
      <c r="I410"/>
    </row>
    <row r="411" spans="3:9">
      <c r="C411"/>
      <c r="F411"/>
      <c r="G411"/>
      <c r="H411"/>
      <c r="I411"/>
    </row>
    <row r="412" spans="3:9">
      <c r="C412"/>
      <c r="F412"/>
      <c r="G412"/>
      <c r="H412"/>
      <c r="I412"/>
    </row>
    <row r="413" spans="3:9">
      <c r="C413"/>
      <c r="F413"/>
      <c r="G413"/>
      <c r="H413"/>
      <c r="I413"/>
    </row>
    <row r="414" spans="3:9">
      <c r="C414"/>
      <c r="F414"/>
      <c r="G414"/>
      <c r="H414"/>
      <c r="I414"/>
    </row>
    <row r="415" spans="3:9">
      <c r="C415"/>
      <c r="F415"/>
      <c r="G415"/>
      <c r="H415"/>
      <c r="I415"/>
    </row>
    <row r="416" spans="3:9">
      <c r="C416"/>
      <c r="F416"/>
      <c r="G416"/>
      <c r="H416"/>
      <c r="I416"/>
    </row>
    <row r="417" spans="3:9">
      <c r="C417"/>
      <c r="F417"/>
      <c r="G417"/>
      <c r="H417"/>
      <c r="I417"/>
    </row>
    <row r="418" spans="3:9">
      <c r="C418"/>
      <c r="F418"/>
      <c r="G418"/>
      <c r="H418"/>
      <c r="I418"/>
    </row>
    <row r="419" spans="3:9">
      <c r="C419"/>
      <c r="F419"/>
      <c r="G419"/>
      <c r="H419"/>
      <c r="I419"/>
    </row>
    <row r="420" spans="3:9">
      <c r="C420"/>
      <c r="F420"/>
      <c r="G420"/>
      <c r="H420"/>
      <c r="I420"/>
    </row>
    <row r="421" spans="3:9">
      <c r="C421"/>
      <c r="F421"/>
      <c r="G421"/>
      <c r="H421"/>
      <c r="I421"/>
    </row>
    <row r="422" spans="3:9">
      <c r="C422"/>
      <c r="F422"/>
      <c r="G422"/>
      <c r="H422"/>
      <c r="I422"/>
    </row>
    <row r="423" spans="3:9">
      <c r="C423"/>
      <c r="F423"/>
      <c r="G423"/>
      <c r="H423"/>
      <c r="I423"/>
    </row>
    <row r="424" spans="3:9">
      <c r="C424"/>
      <c r="F424"/>
      <c r="G424"/>
      <c r="H424"/>
      <c r="I424"/>
    </row>
    <row r="425" spans="3:9">
      <c r="C425"/>
      <c r="F425"/>
      <c r="G425"/>
      <c r="H425"/>
      <c r="I425"/>
    </row>
    <row r="426" spans="3:9">
      <c r="C426"/>
      <c r="F426"/>
      <c r="G426"/>
      <c r="H426"/>
      <c r="I426"/>
    </row>
    <row r="427" spans="3:9">
      <c r="C427"/>
      <c r="F427"/>
      <c r="G427"/>
      <c r="H427"/>
      <c r="I427"/>
    </row>
    <row r="428" spans="3:9">
      <c r="C428"/>
      <c r="F428"/>
      <c r="G428"/>
      <c r="H428"/>
      <c r="I428"/>
    </row>
    <row r="429" spans="3:9">
      <c r="C429"/>
      <c r="F429"/>
      <c r="G429"/>
      <c r="H429"/>
      <c r="I429"/>
    </row>
    <row r="430" spans="3:9">
      <c r="C430"/>
      <c r="F430"/>
      <c r="G430"/>
      <c r="H430"/>
      <c r="I430"/>
    </row>
    <row r="431" spans="3:9">
      <c r="C431"/>
      <c r="F431"/>
      <c r="G431"/>
      <c r="H431"/>
      <c r="I431"/>
    </row>
    <row r="432" spans="3:9">
      <c r="C432"/>
      <c r="F432"/>
      <c r="G432"/>
      <c r="H432"/>
      <c r="I432"/>
    </row>
    <row r="433" spans="3:9">
      <c r="C433"/>
      <c r="F433"/>
      <c r="G433"/>
      <c r="H433"/>
      <c r="I433"/>
    </row>
    <row r="434" spans="3:9">
      <c r="C434"/>
      <c r="F434"/>
      <c r="G434"/>
      <c r="H434"/>
      <c r="I434"/>
    </row>
    <row r="435" spans="3:9">
      <c r="C435"/>
      <c r="F435"/>
      <c r="G435"/>
      <c r="H435"/>
      <c r="I435"/>
    </row>
    <row r="436" spans="3:9">
      <c r="C436"/>
      <c r="F436"/>
      <c r="G436"/>
      <c r="H436"/>
      <c r="I436"/>
    </row>
    <row r="437" spans="3:9">
      <c r="C437"/>
      <c r="F437"/>
      <c r="G437"/>
      <c r="H437"/>
      <c r="I437"/>
    </row>
    <row r="438" spans="3:9">
      <c r="C438"/>
      <c r="F438"/>
      <c r="G438"/>
      <c r="H438"/>
      <c r="I438"/>
    </row>
    <row r="439" spans="3:9">
      <c r="C439"/>
      <c r="F439"/>
      <c r="G439"/>
      <c r="H439"/>
      <c r="I439"/>
    </row>
    <row r="440" spans="3:9">
      <c r="C440"/>
      <c r="F440"/>
      <c r="G440"/>
      <c r="H440"/>
      <c r="I440"/>
    </row>
    <row r="441" spans="3:9">
      <c r="C441"/>
      <c r="F441"/>
      <c r="G441"/>
      <c r="H441"/>
      <c r="I441"/>
    </row>
    <row r="442" spans="3:9">
      <c r="C442"/>
      <c r="F442"/>
      <c r="G442"/>
      <c r="H442"/>
      <c r="I442"/>
    </row>
    <row r="443" spans="3:9">
      <c r="C443"/>
      <c r="F443"/>
      <c r="G443"/>
      <c r="H443"/>
      <c r="I443"/>
    </row>
    <row r="444" spans="3:9">
      <c r="C444"/>
      <c r="F444"/>
      <c r="G444"/>
      <c r="H444"/>
      <c r="I444"/>
    </row>
    <row r="445" spans="3:9">
      <c r="C445"/>
      <c r="F445"/>
      <c r="G445"/>
      <c r="H445"/>
      <c r="I445"/>
    </row>
    <row r="446" spans="3:9">
      <c r="C446"/>
      <c r="F446"/>
      <c r="G446"/>
      <c r="H446"/>
      <c r="I446"/>
    </row>
    <row r="447" spans="3:9">
      <c r="C447"/>
      <c r="F447"/>
      <c r="G447"/>
      <c r="H447"/>
      <c r="I447"/>
    </row>
    <row r="448" spans="3:9">
      <c r="C448"/>
      <c r="F448"/>
      <c r="G448"/>
      <c r="H448"/>
      <c r="I448"/>
    </row>
    <row r="449" spans="3:9">
      <c r="C449"/>
      <c r="F449"/>
      <c r="G449"/>
      <c r="H449"/>
      <c r="I449"/>
    </row>
    <row r="450" spans="3:9">
      <c r="C450"/>
      <c r="F450"/>
      <c r="G450"/>
      <c r="H450"/>
      <c r="I450"/>
    </row>
    <row r="451" spans="3:9">
      <c r="C451"/>
      <c r="F451"/>
      <c r="G451"/>
      <c r="H451"/>
      <c r="I451"/>
    </row>
    <row r="452" spans="3:9">
      <c r="C452"/>
      <c r="F452"/>
      <c r="G452"/>
      <c r="H452"/>
      <c r="I452"/>
    </row>
    <row r="453" spans="3:9">
      <c r="C453"/>
      <c r="F453"/>
      <c r="G453"/>
      <c r="H453"/>
      <c r="I453"/>
    </row>
    <row r="454" spans="3:9">
      <c r="C454"/>
      <c r="F454"/>
      <c r="G454"/>
      <c r="H454"/>
      <c r="I454"/>
    </row>
    <row r="455" spans="3:9">
      <c r="C455"/>
      <c r="F455"/>
      <c r="G455"/>
      <c r="H455"/>
      <c r="I455"/>
    </row>
    <row r="456" spans="3:9">
      <c r="C456"/>
      <c r="F456"/>
      <c r="G456"/>
      <c r="H456"/>
      <c r="I456"/>
    </row>
  </sheetData>
  <sortState ref="B4:K21">
    <sortCondition ref="B4:B21"/>
  </sortState>
  <mergeCells count="1">
    <mergeCell ref="B1:D1"/>
  </mergeCells>
  <phoneticPr fontId="7"/>
  <pageMargins left="0.31496062992125984" right="0.23622047244094491" top="1.49" bottom="0.98425196850393704" header="0.17" footer="0.51181102362204722"/>
  <pageSetup paperSize="9" scale="125" orientation="landscape" horizontalDpi="4294967292" verticalDpi="4294967292" r:id="rId1"/>
  <headerFooter>
    <oddHeader>&amp;R&amp;G</oddHeader>
  </headerFooter>
  <legacyDrawingHF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3"/>
  <dimension ref="A1:Q393"/>
  <sheetViews>
    <sheetView zoomScale="150" zoomScaleNormal="150" zoomScalePageLayoutView="200" workbookViewId="0">
      <pane xSplit="4" ySplit="3" topLeftCell="E4" activePane="bottomRight" state="frozen"/>
      <selection activeCell="B2" sqref="B1:B1048576"/>
      <selection pane="topRight" activeCell="B2" sqref="B1:B1048576"/>
      <selection pane="bottomLeft" activeCell="B2" sqref="B1:B1048576"/>
      <selection pane="bottomRight" activeCell="E9" sqref="E9"/>
    </sheetView>
  </sheetViews>
  <sheetFormatPr defaultRowHeight="12.75"/>
  <cols>
    <col min="1" max="1" width="9.140625" style="158"/>
    <col min="2" max="2" width="9.28515625" customWidth="1"/>
    <col min="3" max="3" width="15" style="7" customWidth="1"/>
    <col min="4" max="4" width="35.140625" style="194" customWidth="1"/>
    <col min="5" max="5" width="9" customWidth="1"/>
    <col min="6" max="6" width="11.28515625" style="8" customWidth="1"/>
    <col min="7" max="7" width="9.140625" style="8" customWidth="1"/>
    <col min="8" max="8" width="13.28515625" style="8" customWidth="1"/>
    <col min="9" max="9" width="14.7109375" style="29" customWidth="1"/>
    <col min="10" max="10" width="11.140625" customWidth="1"/>
    <col min="11" max="11" width="9.7109375" customWidth="1"/>
  </cols>
  <sheetData>
    <row r="1" spans="1:17" ht="18">
      <c r="B1" s="258" t="s">
        <v>6</v>
      </c>
      <c r="C1" s="258"/>
      <c r="D1" s="258"/>
      <c r="E1" s="49"/>
      <c r="G1" s="52" t="str">
        <f>Event_Details!$B$2</f>
        <v>Indian Open Memory Championships 2019</v>
      </c>
    </row>
    <row r="2" spans="1:17" ht="15.75">
      <c r="G2" s="82" t="str">
        <f>Event_Details!$B$4</f>
        <v>12th - 13th October 2018</v>
      </c>
      <c r="P2" s="46"/>
    </row>
    <row r="3" spans="1:17" ht="23.25" customHeight="1" thickBot="1">
      <c r="A3" s="55" t="s">
        <v>694</v>
      </c>
      <c r="B3" s="9" t="s">
        <v>40</v>
      </c>
      <c r="C3" s="10" t="s">
        <v>41</v>
      </c>
      <c r="D3" s="195" t="s">
        <v>39</v>
      </c>
      <c r="E3" s="15" t="s">
        <v>5</v>
      </c>
      <c r="F3" s="127" t="s">
        <v>30</v>
      </c>
      <c r="G3" s="12" t="s">
        <v>31</v>
      </c>
      <c r="H3" s="13" t="s">
        <v>32</v>
      </c>
      <c r="I3" s="70" t="s">
        <v>88</v>
      </c>
      <c r="J3" s="71" t="s">
        <v>89</v>
      </c>
    </row>
    <row r="4" spans="1:17" ht="16.5" thickBot="1">
      <c r="A4" s="158">
        <v>1</v>
      </c>
      <c r="B4" s="171">
        <v>1</v>
      </c>
      <c r="C4" s="172">
        <v>1</v>
      </c>
      <c r="D4" s="196" t="s">
        <v>388</v>
      </c>
      <c r="E4" s="160">
        <v>2068</v>
      </c>
      <c r="F4" s="174">
        <v>1089</v>
      </c>
      <c r="G4" s="174">
        <v>1089</v>
      </c>
      <c r="H4" s="174">
        <v>1721</v>
      </c>
      <c r="I4" s="31" t="str">
        <f>IF(F4&gt;Data!$K$6,"National Record","-")</f>
        <v>National Record</v>
      </c>
      <c r="J4" s="31" t="str">
        <f>IF(F4&gt;Data!$M$6,"World Record","-")</f>
        <v>-</v>
      </c>
      <c r="Q4" s="8"/>
    </row>
    <row r="5" spans="1:17" ht="16.5" thickBot="1">
      <c r="A5" s="158">
        <v>2</v>
      </c>
      <c r="B5" s="182">
        <v>2</v>
      </c>
      <c r="C5" s="183">
        <v>3</v>
      </c>
      <c r="D5" s="197" t="s">
        <v>336</v>
      </c>
      <c r="E5" s="181">
        <v>5426</v>
      </c>
      <c r="F5" s="184">
        <v>675</v>
      </c>
      <c r="G5" s="184">
        <v>675</v>
      </c>
      <c r="H5" s="184">
        <v>1001</v>
      </c>
      <c r="I5" s="128" t="str">
        <f>IF(F5&gt;Data!$K$6,"National Record","-")</f>
        <v>-</v>
      </c>
      <c r="J5" s="128" t="str">
        <f>IF(F5&gt;Data!$M$6,"World Record","-")</f>
        <v>-</v>
      </c>
      <c r="Q5" s="52"/>
    </row>
    <row r="6" spans="1:17" ht="16.5" thickBot="1">
      <c r="A6" s="158">
        <v>3</v>
      </c>
      <c r="B6" s="179">
        <v>3</v>
      </c>
      <c r="C6" s="180">
        <v>4</v>
      </c>
      <c r="D6" s="198" t="s">
        <v>359</v>
      </c>
      <c r="E6" s="160">
        <v>5360</v>
      </c>
      <c r="F6" s="181">
        <v>480</v>
      </c>
      <c r="G6" s="181">
        <v>480</v>
      </c>
      <c r="H6" s="181">
        <v>859</v>
      </c>
      <c r="I6" s="31" t="str">
        <f>IF(F6&gt;Data!$K$6,"National Record","-")</f>
        <v>-</v>
      </c>
      <c r="J6" s="31" t="str">
        <f>IF(F6&gt;Data!$M$6,"World Record","-")</f>
        <v>-</v>
      </c>
      <c r="Q6" s="52"/>
    </row>
    <row r="7" spans="1:17" ht="16.5" thickBot="1">
      <c r="A7" s="158">
        <v>4</v>
      </c>
      <c r="B7" s="182">
        <v>4</v>
      </c>
      <c r="C7" s="183">
        <v>2</v>
      </c>
      <c r="D7" s="197" t="s">
        <v>384</v>
      </c>
      <c r="E7" s="184">
        <v>1074</v>
      </c>
      <c r="F7" s="184">
        <v>450</v>
      </c>
      <c r="G7" s="184">
        <v>450</v>
      </c>
      <c r="H7" s="184">
        <v>1082</v>
      </c>
      <c r="I7" s="31" t="str">
        <f>IF(F7&gt;Data!$K$6,"National Record","-")</f>
        <v>-</v>
      </c>
      <c r="J7" s="31" t="str">
        <f>IF(F7&gt;Data!$M$6,"World Record","-")</f>
        <v>-</v>
      </c>
      <c r="Q7" s="52"/>
    </row>
    <row r="8" spans="1:17" ht="16.5" thickBot="1">
      <c r="A8" s="158">
        <v>5</v>
      </c>
      <c r="B8" s="179">
        <v>4</v>
      </c>
      <c r="C8" s="180">
        <v>7</v>
      </c>
      <c r="D8" s="198" t="s">
        <v>368</v>
      </c>
      <c r="E8" s="160">
        <v>4528</v>
      </c>
      <c r="F8" s="181">
        <v>450</v>
      </c>
      <c r="G8" s="181">
        <v>450</v>
      </c>
      <c r="H8" s="181">
        <v>618</v>
      </c>
      <c r="I8" s="31" t="str">
        <f>IF(F8&gt;Data!$K$6,"National Record","-")</f>
        <v>-</v>
      </c>
      <c r="J8" s="31" t="str">
        <f>IF(F8&gt;Data!$M$6,"World Record","-")</f>
        <v>-</v>
      </c>
      <c r="Q8" s="52"/>
    </row>
    <row r="9" spans="1:17" ht="16.5" thickBot="1">
      <c r="A9" s="158">
        <v>6</v>
      </c>
      <c r="B9" s="182">
        <v>6</v>
      </c>
      <c r="C9" s="183">
        <v>5</v>
      </c>
      <c r="D9" s="197" t="s">
        <v>358</v>
      </c>
      <c r="E9" s="160">
        <v>2528</v>
      </c>
      <c r="F9" s="184">
        <v>420</v>
      </c>
      <c r="G9" s="184">
        <v>420</v>
      </c>
      <c r="H9" s="184">
        <v>736</v>
      </c>
      <c r="I9" s="128" t="str">
        <f>IF(F9&gt;Data!$K$6,"National Record","-")</f>
        <v>-</v>
      </c>
      <c r="J9" s="128" t="str">
        <f>IF(F9&gt;Data!$M$6,"World Record","-")</f>
        <v>-</v>
      </c>
      <c r="Q9" s="52"/>
    </row>
    <row r="10" spans="1:17" ht="16.5" thickBot="1">
      <c r="A10" s="158">
        <v>7</v>
      </c>
      <c r="B10" s="179">
        <v>7</v>
      </c>
      <c r="C10" s="180">
        <v>11</v>
      </c>
      <c r="D10" s="198" t="s">
        <v>395</v>
      </c>
      <c r="E10" s="160">
        <v>5386</v>
      </c>
      <c r="F10" s="181">
        <v>390</v>
      </c>
      <c r="G10" s="181">
        <v>390</v>
      </c>
      <c r="H10" s="181">
        <v>558</v>
      </c>
      <c r="I10" s="31" t="str">
        <f>IF(F10&gt;Data!$K$6,"National Record","-")</f>
        <v>-</v>
      </c>
      <c r="J10" s="31" t="str">
        <f>IF(F10&gt;Data!$M$6,"World Record","-")</f>
        <v>-</v>
      </c>
      <c r="Q10" s="52"/>
    </row>
    <row r="11" spans="1:17" ht="16.5" thickBot="1">
      <c r="A11" s="158">
        <v>8</v>
      </c>
      <c r="B11" s="182">
        <v>8</v>
      </c>
      <c r="C11" s="183">
        <v>6</v>
      </c>
      <c r="D11" s="197" t="s">
        <v>400</v>
      </c>
      <c r="E11" s="160">
        <v>4862</v>
      </c>
      <c r="F11" s="184">
        <v>366</v>
      </c>
      <c r="G11" s="184">
        <v>366</v>
      </c>
      <c r="H11" s="184">
        <v>629</v>
      </c>
      <c r="I11" s="31" t="str">
        <f>IF(F11&gt;Data!$K$6,"National Record","-")</f>
        <v>-</v>
      </c>
      <c r="J11" s="31" t="str">
        <f>IF(F11&gt;Data!$M$6,"World Record","-")</f>
        <v>-</v>
      </c>
      <c r="Q11" s="52"/>
    </row>
    <row r="12" spans="1:17" ht="16.5" thickBot="1">
      <c r="A12" s="158">
        <v>9</v>
      </c>
      <c r="B12" s="179">
        <v>9</v>
      </c>
      <c r="C12" s="180">
        <v>9</v>
      </c>
      <c r="D12" s="198" t="s">
        <v>376</v>
      </c>
      <c r="E12" s="181">
        <v>0</v>
      </c>
      <c r="F12" s="181">
        <v>360</v>
      </c>
      <c r="G12" s="181">
        <v>360</v>
      </c>
      <c r="H12" s="181">
        <v>592</v>
      </c>
      <c r="I12" s="31" t="str">
        <f>IF(F12&gt;Data!$K$6,"National Record","-")</f>
        <v>-</v>
      </c>
      <c r="J12" s="31" t="str">
        <f>IF(F12&gt;Data!$M$6,"World Record","-")</f>
        <v>-</v>
      </c>
      <c r="Q12" s="52"/>
    </row>
    <row r="13" spans="1:17" ht="16.5" thickBot="1">
      <c r="A13" s="158">
        <v>10</v>
      </c>
      <c r="B13" s="182">
        <v>10</v>
      </c>
      <c r="C13" s="183">
        <v>15</v>
      </c>
      <c r="D13" s="197" t="s">
        <v>311</v>
      </c>
      <c r="E13" s="184">
        <v>0</v>
      </c>
      <c r="F13" s="184">
        <v>324</v>
      </c>
      <c r="G13" s="184">
        <v>324</v>
      </c>
      <c r="H13" s="184">
        <v>461</v>
      </c>
      <c r="I13" s="31" t="str">
        <f>IF(F13&gt;Data!$K$6,"National Record","-")</f>
        <v>-</v>
      </c>
      <c r="J13" s="31" t="str">
        <f>IF(F13&gt;Data!$M$6,"World Record","-")</f>
        <v>-</v>
      </c>
      <c r="Q13" s="52"/>
    </row>
    <row r="14" spans="1:17" ht="16.5" thickBot="1">
      <c r="A14" s="158">
        <v>11</v>
      </c>
      <c r="B14" s="179">
        <v>11</v>
      </c>
      <c r="C14" s="180">
        <v>13</v>
      </c>
      <c r="D14" s="198" t="s">
        <v>415</v>
      </c>
      <c r="E14" s="181">
        <v>0</v>
      </c>
      <c r="F14" s="181">
        <v>318</v>
      </c>
      <c r="G14" s="181">
        <v>318</v>
      </c>
      <c r="H14" s="181">
        <v>529</v>
      </c>
      <c r="I14" s="31" t="str">
        <f>IF(F14&gt;Data!$K$6,"National Record","-")</f>
        <v>-</v>
      </c>
      <c r="J14" s="31" t="str">
        <f>IF(F14&gt;Data!$M$6,"World Record","-")</f>
        <v>-</v>
      </c>
      <c r="Q14" s="52"/>
    </row>
    <row r="15" spans="1:17" ht="16.5" thickBot="1">
      <c r="A15" s="158">
        <v>12</v>
      </c>
      <c r="B15" s="182">
        <v>12</v>
      </c>
      <c r="C15" s="183">
        <v>16</v>
      </c>
      <c r="D15" s="197" t="s">
        <v>392</v>
      </c>
      <c r="E15" s="184">
        <v>0</v>
      </c>
      <c r="F15" s="184">
        <v>315</v>
      </c>
      <c r="G15" s="184">
        <v>315</v>
      </c>
      <c r="H15" s="184">
        <v>441</v>
      </c>
      <c r="I15" s="31" t="str">
        <f>IF(F15&gt;Data!$K$6,"National Record","-")</f>
        <v>-</v>
      </c>
      <c r="J15" s="31" t="str">
        <f>IF(F15&gt;Data!$M$6,"World Record","-")</f>
        <v>-</v>
      </c>
      <c r="Q15" s="52"/>
    </row>
    <row r="16" spans="1:17" ht="16.5" thickBot="1">
      <c r="A16" s="158">
        <v>13</v>
      </c>
      <c r="B16" s="179">
        <v>13</v>
      </c>
      <c r="C16" s="180">
        <v>12</v>
      </c>
      <c r="D16" s="198" t="s">
        <v>377</v>
      </c>
      <c r="E16" s="181">
        <v>0</v>
      </c>
      <c r="F16" s="181">
        <v>300</v>
      </c>
      <c r="G16" s="181">
        <v>300</v>
      </c>
      <c r="H16" s="181">
        <v>542</v>
      </c>
      <c r="I16" s="128" t="str">
        <f>IF(F16&gt;Data!$K$6,"National Record","-")</f>
        <v>-</v>
      </c>
      <c r="J16" s="128" t="str">
        <f>IF(F16&gt;Data!$M$6,"World Record","-")</f>
        <v>-</v>
      </c>
      <c r="Q16" s="52"/>
    </row>
    <row r="17" spans="1:17" ht="16.5" thickBot="1">
      <c r="A17" s="158">
        <v>14</v>
      </c>
      <c r="B17" s="182">
        <v>14</v>
      </c>
      <c r="C17" s="183">
        <v>10</v>
      </c>
      <c r="D17" s="197" t="s">
        <v>379</v>
      </c>
      <c r="E17" s="184">
        <v>0</v>
      </c>
      <c r="F17" s="184">
        <v>270</v>
      </c>
      <c r="G17" s="184">
        <v>270</v>
      </c>
      <c r="H17" s="184">
        <v>586</v>
      </c>
      <c r="I17" s="31" t="str">
        <f>IF(F17&gt;Data!$K$6,"National Record","-")</f>
        <v>-</v>
      </c>
      <c r="J17" s="31" t="str">
        <f>IF(F17&gt;Data!$M$6,"World Record","-")</f>
        <v>-</v>
      </c>
      <c r="Q17" s="52"/>
    </row>
    <row r="18" spans="1:17" ht="16.5" thickBot="1">
      <c r="A18" s="158">
        <v>15</v>
      </c>
      <c r="B18" s="179">
        <v>14</v>
      </c>
      <c r="C18" s="180">
        <v>14</v>
      </c>
      <c r="D18" s="198" t="s">
        <v>353</v>
      </c>
      <c r="E18" s="160">
        <v>5333</v>
      </c>
      <c r="F18" s="181">
        <v>270</v>
      </c>
      <c r="G18" s="181">
        <v>270</v>
      </c>
      <c r="H18" s="181">
        <v>523</v>
      </c>
      <c r="I18" s="31" t="str">
        <f>IF(F18&gt;Data!$K$6,"National Record","-")</f>
        <v>-</v>
      </c>
      <c r="J18" s="31" t="str">
        <f>IF(F18&gt;Data!$M$6,"World Record","-")</f>
        <v>-</v>
      </c>
      <c r="Q18" s="52"/>
    </row>
    <row r="19" spans="1:17" ht="16.5" thickBot="1">
      <c r="A19" s="158">
        <v>16</v>
      </c>
      <c r="B19" s="182">
        <v>16</v>
      </c>
      <c r="C19" s="183">
        <v>8</v>
      </c>
      <c r="D19" s="197" t="s">
        <v>396</v>
      </c>
      <c r="E19" s="184">
        <v>0</v>
      </c>
      <c r="F19" s="184">
        <v>237</v>
      </c>
      <c r="G19" s="184">
        <v>237</v>
      </c>
      <c r="H19" s="184">
        <v>616</v>
      </c>
      <c r="I19" s="31" t="str">
        <f>IF(F19&gt;Data!$K$6,"National Record","-")</f>
        <v>-</v>
      </c>
      <c r="J19" s="31" t="str">
        <f>IF(F19&gt;Data!$M$6,"World Record","-")</f>
        <v>-</v>
      </c>
      <c r="Q19" s="52"/>
    </row>
    <row r="20" spans="1:17" ht="16.5" thickBot="1">
      <c r="A20" s="158">
        <v>17</v>
      </c>
      <c r="B20" s="179">
        <v>17</v>
      </c>
      <c r="C20" s="180">
        <v>25</v>
      </c>
      <c r="D20" s="198" t="s">
        <v>357</v>
      </c>
      <c r="E20" s="160">
        <v>5364</v>
      </c>
      <c r="F20" s="181">
        <v>230</v>
      </c>
      <c r="G20" s="181">
        <v>230</v>
      </c>
      <c r="H20" s="181">
        <v>293</v>
      </c>
      <c r="I20" s="31" t="str">
        <f>IF(F20&gt;Data!$K$6,"National Record","-")</f>
        <v>-</v>
      </c>
      <c r="J20" s="31" t="str">
        <f>IF(F20&gt;Data!$M$6,"World Record","-")</f>
        <v>-</v>
      </c>
      <c r="Q20" s="52"/>
    </row>
    <row r="21" spans="1:17" ht="16.5" thickBot="1">
      <c r="A21" s="158">
        <v>18</v>
      </c>
      <c r="B21" s="182">
        <v>18</v>
      </c>
      <c r="C21" s="183">
        <v>20</v>
      </c>
      <c r="D21" s="197" t="s">
        <v>382</v>
      </c>
      <c r="E21" s="184">
        <v>0</v>
      </c>
      <c r="F21" s="184">
        <v>228</v>
      </c>
      <c r="G21" s="184">
        <v>228</v>
      </c>
      <c r="H21" s="184">
        <v>323</v>
      </c>
      <c r="I21" s="31" t="str">
        <f>IF(F21&gt;Data!$K$6,"National Record","-")</f>
        <v>-</v>
      </c>
      <c r="J21" s="31" t="str">
        <f>IF(F21&gt;Data!$M$6,"World Record","-")</f>
        <v>-</v>
      </c>
      <c r="Q21" s="52"/>
    </row>
    <row r="22" spans="1:17" ht="16.5" thickBot="1">
      <c r="A22" s="158">
        <v>19</v>
      </c>
      <c r="B22" s="179">
        <v>19</v>
      </c>
      <c r="C22" s="180">
        <v>22</v>
      </c>
      <c r="D22" s="198" t="s">
        <v>394</v>
      </c>
      <c r="E22" s="181">
        <v>0</v>
      </c>
      <c r="F22" s="181">
        <v>225</v>
      </c>
      <c r="G22" s="181">
        <v>225</v>
      </c>
      <c r="H22" s="181">
        <v>299</v>
      </c>
      <c r="I22" s="31" t="str">
        <f>IF(F22&gt;Data!$K$6,"National Record","-")</f>
        <v>-</v>
      </c>
      <c r="J22" s="31" t="str">
        <f>IF(F22&gt;Data!$M$6,"World Record","-")</f>
        <v>-</v>
      </c>
      <c r="Q22" s="52"/>
    </row>
    <row r="23" spans="1:17" ht="16.5" thickBot="1">
      <c r="A23" s="158">
        <v>20</v>
      </c>
      <c r="B23" s="182">
        <v>19</v>
      </c>
      <c r="C23" s="183">
        <v>30</v>
      </c>
      <c r="D23" s="197" t="s">
        <v>479</v>
      </c>
      <c r="E23" s="184">
        <v>0</v>
      </c>
      <c r="F23" s="184">
        <v>225</v>
      </c>
      <c r="G23" s="184">
        <v>225</v>
      </c>
      <c r="H23" s="184">
        <v>257</v>
      </c>
      <c r="I23" s="31" t="str">
        <f>IF(F23&gt;Data!$K$6,"National Record","-")</f>
        <v>-</v>
      </c>
      <c r="J23" s="31" t="str">
        <f>IF(F23&gt;Data!$M$6,"World Record","-")</f>
        <v>-</v>
      </c>
      <c r="Q23" s="52"/>
    </row>
    <row r="24" spans="1:17" ht="16.5" thickBot="1">
      <c r="A24" s="158">
        <v>21</v>
      </c>
      <c r="B24" s="179">
        <v>21</v>
      </c>
      <c r="C24" s="180">
        <v>17</v>
      </c>
      <c r="D24" s="198" t="s">
        <v>404</v>
      </c>
      <c r="E24" s="181">
        <v>0</v>
      </c>
      <c r="F24" s="181">
        <v>213</v>
      </c>
      <c r="G24" s="181">
        <v>213</v>
      </c>
      <c r="H24" s="181">
        <v>402</v>
      </c>
      <c r="I24" s="31" t="str">
        <f>IF(F24&gt;Data!$K$6,"National Record","-")</f>
        <v>-</v>
      </c>
      <c r="J24" s="31" t="str">
        <f>IF(F24&gt;Data!$M$6,"World Record","-")</f>
        <v>-</v>
      </c>
      <c r="Q24" s="52"/>
    </row>
    <row r="25" spans="1:17" ht="16.5" thickBot="1">
      <c r="A25" s="158">
        <v>22</v>
      </c>
      <c r="B25" s="182">
        <v>22</v>
      </c>
      <c r="C25" s="183">
        <v>36</v>
      </c>
      <c r="D25" s="197" t="s">
        <v>331</v>
      </c>
      <c r="E25" s="184">
        <v>0</v>
      </c>
      <c r="F25" s="184">
        <v>195</v>
      </c>
      <c r="G25" s="184">
        <v>195</v>
      </c>
      <c r="H25" s="184">
        <v>216</v>
      </c>
      <c r="I25" s="31" t="str">
        <f>IF(F25&gt;Data!$K$6,"National Record","-")</f>
        <v>-</v>
      </c>
      <c r="J25" s="31" t="str">
        <f>IF(F25&gt;Data!$M$6,"World Record","-")</f>
        <v>-</v>
      </c>
      <c r="Q25" s="52"/>
    </row>
    <row r="26" spans="1:17" ht="16.5" thickBot="1">
      <c r="A26" s="158">
        <v>23</v>
      </c>
      <c r="B26" s="179">
        <v>23</v>
      </c>
      <c r="C26" s="180">
        <v>18</v>
      </c>
      <c r="D26" s="198" t="s">
        <v>226</v>
      </c>
      <c r="E26" s="160">
        <v>5317</v>
      </c>
      <c r="F26" s="181">
        <v>192</v>
      </c>
      <c r="G26" s="181">
        <v>192</v>
      </c>
      <c r="H26" s="181">
        <v>350</v>
      </c>
      <c r="I26" s="31" t="str">
        <f>IF(F26&gt;Data!$K$6,"National Record","-")</f>
        <v>-</v>
      </c>
      <c r="J26" s="31" t="str">
        <f>IF(F26&gt;Data!$M$6,"World Record","-")</f>
        <v>-</v>
      </c>
      <c r="Q26" s="52"/>
    </row>
    <row r="27" spans="1:17" ht="16.5" thickBot="1">
      <c r="A27" s="158">
        <v>24</v>
      </c>
      <c r="B27" s="182">
        <v>24</v>
      </c>
      <c r="C27" s="183">
        <v>29</v>
      </c>
      <c r="D27" s="197" t="s">
        <v>407</v>
      </c>
      <c r="E27" s="184">
        <v>0</v>
      </c>
      <c r="F27" s="184">
        <v>185</v>
      </c>
      <c r="G27" s="184">
        <v>185</v>
      </c>
      <c r="H27" s="184">
        <v>259</v>
      </c>
      <c r="I27" s="31" t="str">
        <f>IF(F27&gt;Data!$K$6,"National Record","-")</f>
        <v>-</v>
      </c>
      <c r="J27" s="31" t="str">
        <f>IF(F27&gt;Data!$M$6,"World Record","-")</f>
        <v>-</v>
      </c>
      <c r="Q27" s="52"/>
    </row>
    <row r="28" spans="1:17" ht="16.5" thickBot="1">
      <c r="A28" s="158">
        <v>25</v>
      </c>
      <c r="B28" s="179">
        <v>25</v>
      </c>
      <c r="C28" s="180">
        <v>33</v>
      </c>
      <c r="D28" s="198" t="s">
        <v>371</v>
      </c>
      <c r="E28" s="160">
        <v>4867</v>
      </c>
      <c r="F28" s="181">
        <v>180</v>
      </c>
      <c r="G28" s="181">
        <v>180</v>
      </c>
      <c r="H28" s="181">
        <v>243</v>
      </c>
      <c r="I28" s="31" t="str">
        <f>IF(F28&gt;Data!$K$6,"National Record","-")</f>
        <v>-</v>
      </c>
      <c r="J28" s="31" t="str">
        <f>IF(F28&gt;Data!$M$6,"World Record","-")</f>
        <v>-</v>
      </c>
      <c r="Q28" s="52"/>
    </row>
    <row r="29" spans="1:17" ht="16.5" thickBot="1">
      <c r="A29" s="158">
        <v>26</v>
      </c>
      <c r="B29" s="182">
        <v>26</v>
      </c>
      <c r="C29" s="183">
        <v>39</v>
      </c>
      <c r="D29" s="197" t="s">
        <v>228</v>
      </c>
      <c r="E29" s="184">
        <v>0</v>
      </c>
      <c r="F29" s="184">
        <v>165</v>
      </c>
      <c r="G29" s="184">
        <v>165</v>
      </c>
      <c r="H29" s="184">
        <v>207</v>
      </c>
      <c r="I29" s="31" t="str">
        <f>IF(F29&gt;Data!$K$6,"National Record","-")</f>
        <v>-</v>
      </c>
      <c r="J29" s="31" t="str">
        <f>IF(F29&gt;Data!$M$6,"World Record","-")</f>
        <v>-</v>
      </c>
      <c r="Q29" s="52"/>
    </row>
    <row r="30" spans="1:17" ht="16.5" thickBot="1">
      <c r="A30" s="158">
        <v>27</v>
      </c>
      <c r="B30" s="179">
        <v>27</v>
      </c>
      <c r="C30" s="180">
        <v>21</v>
      </c>
      <c r="D30" s="198" t="s">
        <v>340</v>
      </c>
      <c r="E30" s="181">
        <v>0</v>
      </c>
      <c r="F30" s="181">
        <v>150</v>
      </c>
      <c r="G30" s="181">
        <v>150</v>
      </c>
      <c r="H30" s="181">
        <v>308</v>
      </c>
      <c r="I30" s="31" t="str">
        <f>IF(F30&gt;Data!$K$6,"National Record","-")</f>
        <v>-</v>
      </c>
      <c r="J30" s="31" t="str">
        <f>IF(F30&gt;Data!$M$6,"World Record","-")</f>
        <v>-</v>
      </c>
      <c r="Q30" s="52"/>
    </row>
    <row r="31" spans="1:17" ht="16.5" thickBot="1">
      <c r="A31" s="158">
        <v>28</v>
      </c>
      <c r="B31" s="182">
        <v>27</v>
      </c>
      <c r="C31" s="183">
        <v>24</v>
      </c>
      <c r="D31" s="197" t="s">
        <v>380</v>
      </c>
      <c r="E31" s="184">
        <v>0</v>
      </c>
      <c r="F31" s="184">
        <v>150</v>
      </c>
      <c r="G31" s="184">
        <v>150</v>
      </c>
      <c r="H31" s="184">
        <v>297</v>
      </c>
      <c r="I31" s="31" t="str">
        <f>IF(F31&gt;Data!$K$6,"National Record","-")</f>
        <v>-</v>
      </c>
      <c r="J31" s="31" t="str">
        <f>IF(F31&gt;Data!$M$6,"World Record","-")</f>
        <v>-</v>
      </c>
      <c r="Q31" s="52"/>
    </row>
    <row r="32" spans="1:17" ht="16.5" thickBot="1">
      <c r="A32" s="158">
        <v>29</v>
      </c>
      <c r="B32" s="179">
        <v>27</v>
      </c>
      <c r="C32" s="180">
        <v>26</v>
      </c>
      <c r="D32" s="198" t="s">
        <v>385</v>
      </c>
      <c r="E32" s="181">
        <v>0</v>
      </c>
      <c r="F32" s="181">
        <v>150</v>
      </c>
      <c r="G32" s="181">
        <v>150</v>
      </c>
      <c r="H32" s="181">
        <v>287</v>
      </c>
      <c r="I32" s="31" t="str">
        <f>IF(F32&gt;Data!$K$6,"National Record","-")</f>
        <v>-</v>
      </c>
      <c r="J32" s="31" t="str">
        <f>IF(F32&gt;Data!$M$6,"World Record","-")</f>
        <v>-</v>
      </c>
      <c r="Q32" s="52"/>
    </row>
    <row r="33" spans="1:17" ht="16.5" thickBot="1">
      <c r="A33" s="158">
        <v>30</v>
      </c>
      <c r="B33" s="182">
        <v>30</v>
      </c>
      <c r="C33" s="183">
        <v>35</v>
      </c>
      <c r="D33" s="197" t="s">
        <v>365</v>
      </c>
      <c r="E33" s="184">
        <v>0</v>
      </c>
      <c r="F33" s="184">
        <v>135</v>
      </c>
      <c r="G33" s="184">
        <v>135</v>
      </c>
      <c r="H33" s="184">
        <v>219</v>
      </c>
      <c r="I33" s="31" t="str">
        <f>IF(F33&gt;Data!$K$6,"National Record","-")</f>
        <v>-</v>
      </c>
      <c r="J33" s="31" t="str">
        <f>IF(F33&gt;Data!$M$6,"World Record","-")</f>
        <v>-</v>
      </c>
      <c r="Q33" s="52"/>
    </row>
    <row r="34" spans="1:17" ht="16.5" thickBot="1">
      <c r="A34" s="158">
        <v>31</v>
      </c>
      <c r="B34" s="179">
        <v>31</v>
      </c>
      <c r="C34" s="180">
        <v>32</v>
      </c>
      <c r="D34" s="198" t="s">
        <v>199</v>
      </c>
      <c r="E34" s="181">
        <v>0</v>
      </c>
      <c r="F34" s="181">
        <v>123</v>
      </c>
      <c r="G34" s="181">
        <v>123</v>
      </c>
      <c r="H34" s="181">
        <v>249</v>
      </c>
      <c r="I34" s="31" t="str">
        <f>IF(F34&gt;Data!$K$6,"National Record","-")</f>
        <v>-</v>
      </c>
      <c r="J34" s="31" t="str">
        <f>IF(F34&gt;Data!$M$6,"World Record","-")</f>
        <v>-</v>
      </c>
      <c r="Q34" s="52"/>
    </row>
    <row r="35" spans="1:17" ht="16.5" thickBot="1">
      <c r="A35" s="158">
        <v>32</v>
      </c>
      <c r="B35" s="182">
        <v>32</v>
      </c>
      <c r="C35" s="183">
        <v>22</v>
      </c>
      <c r="D35" s="197" t="s">
        <v>362</v>
      </c>
      <c r="E35" s="184">
        <v>0</v>
      </c>
      <c r="F35" s="184">
        <v>120</v>
      </c>
      <c r="G35" s="184">
        <v>120</v>
      </c>
      <c r="H35" s="184">
        <v>299</v>
      </c>
      <c r="I35" s="31" t="str">
        <f>IF(F35&gt;Data!$K$6,"National Record","-")</f>
        <v>-</v>
      </c>
      <c r="J35" s="31" t="str">
        <f>IF(F35&gt;Data!$M$6,"World Record","-")</f>
        <v>-</v>
      </c>
      <c r="Q35" s="52"/>
    </row>
    <row r="36" spans="1:17" ht="16.5" thickBot="1">
      <c r="A36" s="158">
        <v>33</v>
      </c>
      <c r="B36" s="179">
        <v>32</v>
      </c>
      <c r="C36" s="180">
        <v>40</v>
      </c>
      <c r="D36" s="198" t="s">
        <v>386</v>
      </c>
      <c r="E36" s="181">
        <v>0</v>
      </c>
      <c r="F36" s="181">
        <v>120</v>
      </c>
      <c r="G36" s="181">
        <v>120</v>
      </c>
      <c r="H36" s="181">
        <v>204</v>
      </c>
      <c r="I36" s="31" t="str">
        <f>IF(F36&gt;Data!$K$6,"National Record","-")</f>
        <v>-</v>
      </c>
      <c r="J36" s="31" t="str">
        <f>IF(F36&gt;Data!$M$6,"World Record","-")</f>
        <v>-</v>
      </c>
      <c r="Q36" s="52"/>
    </row>
    <row r="37" spans="1:17" ht="16.5" thickBot="1">
      <c r="A37" s="158">
        <v>34</v>
      </c>
      <c r="B37" s="182">
        <v>34</v>
      </c>
      <c r="C37" s="183">
        <v>33</v>
      </c>
      <c r="D37" s="197" t="s">
        <v>251</v>
      </c>
      <c r="E37" s="184">
        <v>0</v>
      </c>
      <c r="F37" s="184">
        <v>117</v>
      </c>
      <c r="G37" s="184">
        <v>117</v>
      </c>
      <c r="H37" s="184">
        <v>243</v>
      </c>
      <c r="I37" s="31" t="str">
        <f>IF(F37&gt;Data!$K$6,"National Record","-")</f>
        <v>-</v>
      </c>
      <c r="J37" s="31" t="str">
        <f>IF(F37&gt;Data!$M$6,"World Record","-")</f>
        <v>-</v>
      </c>
      <c r="Q37" s="52"/>
    </row>
    <row r="38" spans="1:17" ht="16.5" thickBot="1">
      <c r="A38" s="158">
        <v>35</v>
      </c>
      <c r="B38" s="179">
        <v>35</v>
      </c>
      <c r="C38" s="180">
        <v>37</v>
      </c>
      <c r="D38" s="198" t="s">
        <v>292</v>
      </c>
      <c r="E38" s="181">
        <v>0</v>
      </c>
      <c r="F38" s="181">
        <v>108</v>
      </c>
      <c r="G38" s="181">
        <v>108</v>
      </c>
      <c r="H38" s="181">
        <v>213</v>
      </c>
      <c r="I38" s="31" t="str">
        <f>IF(F38&gt;Data!$K$6,"National Record","-")</f>
        <v>-</v>
      </c>
      <c r="J38" s="31" t="str">
        <f>IF(F38&gt;Data!$M$6,"World Record","-")</f>
        <v>-</v>
      </c>
      <c r="Q38" s="52"/>
    </row>
    <row r="39" spans="1:17" ht="18.75" customHeight="1" thickBot="1">
      <c r="A39" s="158">
        <v>36</v>
      </c>
      <c r="B39" s="182">
        <v>35</v>
      </c>
      <c r="C39" s="183">
        <v>41</v>
      </c>
      <c r="D39" s="197" t="s">
        <v>456</v>
      </c>
      <c r="E39" s="184">
        <v>0</v>
      </c>
      <c r="F39" s="184">
        <v>108</v>
      </c>
      <c r="G39" s="184">
        <v>108</v>
      </c>
      <c r="H39" s="184">
        <v>203</v>
      </c>
      <c r="I39" s="31" t="str">
        <f>IF(F39&gt;Data!$K$6,"National Record","-")</f>
        <v>-</v>
      </c>
      <c r="J39" s="31" t="str">
        <f>IF(F39&gt;Data!$M$6,"World Record","-")</f>
        <v>-</v>
      </c>
      <c r="Q39" s="52"/>
    </row>
    <row r="40" spans="1:17" ht="16.5" thickBot="1">
      <c r="A40" s="158">
        <v>37</v>
      </c>
      <c r="B40" s="179">
        <v>35</v>
      </c>
      <c r="C40" s="180">
        <v>73</v>
      </c>
      <c r="D40" s="198" t="s">
        <v>245</v>
      </c>
      <c r="E40" s="181">
        <v>0</v>
      </c>
      <c r="F40" s="181">
        <v>108</v>
      </c>
      <c r="G40" s="181">
        <v>108</v>
      </c>
      <c r="H40" s="181">
        <v>129</v>
      </c>
      <c r="I40" s="31" t="str">
        <f>IF(F40&gt;Data!$K$6,"National Record","-")</f>
        <v>-</v>
      </c>
      <c r="J40" s="31" t="str">
        <f>IF(F40&gt;Data!$M$6,"World Record","-")</f>
        <v>-</v>
      </c>
      <c r="Q40" s="52"/>
    </row>
    <row r="41" spans="1:17" ht="16.5" thickBot="1">
      <c r="A41" s="158">
        <v>38</v>
      </c>
      <c r="B41" s="182">
        <v>38</v>
      </c>
      <c r="C41" s="183">
        <v>31</v>
      </c>
      <c r="D41" s="197" t="s">
        <v>295</v>
      </c>
      <c r="E41" s="184">
        <v>0</v>
      </c>
      <c r="F41" s="184">
        <v>105</v>
      </c>
      <c r="G41" s="184">
        <v>105</v>
      </c>
      <c r="H41" s="184">
        <v>252</v>
      </c>
      <c r="I41" s="31" t="str">
        <f>IF(F41&gt;Data!$K$6,"National Record","-")</f>
        <v>-</v>
      </c>
      <c r="J41" s="31" t="str">
        <f>IF(F41&gt;Data!$M$6,"World Record","-")</f>
        <v>-</v>
      </c>
      <c r="Q41" s="52"/>
    </row>
    <row r="42" spans="1:17" ht="16.5" thickBot="1">
      <c r="A42" s="158">
        <v>39</v>
      </c>
      <c r="B42" s="179">
        <v>38</v>
      </c>
      <c r="C42" s="180">
        <v>38</v>
      </c>
      <c r="D42" s="198" t="s">
        <v>178</v>
      </c>
      <c r="E42" s="181">
        <v>0</v>
      </c>
      <c r="F42" s="181">
        <v>105</v>
      </c>
      <c r="G42" s="181">
        <v>105</v>
      </c>
      <c r="H42" s="181">
        <v>210</v>
      </c>
      <c r="I42" s="31" t="str">
        <f>IF(F42&gt;Data!$K$6,"National Record","-")</f>
        <v>-</v>
      </c>
      <c r="J42" s="31" t="str">
        <f>IF(F42&gt;Data!$M$6,"World Record","-")</f>
        <v>-</v>
      </c>
      <c r="Q42" s="52"/>
    </row>
    <row r="43" spans="1:17" ht="16.5" thickBot="1">
      <c r="A43" s="158">
        <v>40</v>
      </c>
      <c r="B43" s="182">
        <v>38</v>
      </c>
      <c r="C43" s="183">
        <v>74</v>
      </c>
      <c r="D43" s="197" t="s">
        <v>378</v>
      </c>
      <c r="E43" s="184">
        <v>0</v>
      </c>
      <c r="F43" s="184">
        <v>105</v>
      </c>
      <c r="G43" s="184">
        <v>105</v>
      </c>
      <c r="H43" s="184">
        <v>126</v>
      </c>
      <c r="I43" s="31" t="str">
        <f>IF(F43&gt;Data!$K$6,"National Record","-")</f>
        <v>-</v>
      </c>
      <c r="J43" s="31" t="str">
        <f>IF(F43&gt;Data!$M$6,"World Record","-")</f>
        <v>-</v>
      </c>
      <c r="Q43" s="52"/>
    </row>
    <row r="44" spans="1:17" ht="16.5" thickBot="1">
      <c r="A44" s="158">
        <v>41</v>
      </c>
      <c r="B44" s="179">
        <v>41</v>
      </c>
      <c r="C44" s="180">
        <v>27</v>
      </c>
      <c r="D44" s="198" t="s">
        <v>218</v>
      </c>
      <c r="E44" s="181">
        <v>0</v>
      </c>
      <c r="F44" s="181">
        <v>99</v>
      </c>
      <c r="G44" s="181">
        <v>99</v>
      </c>
      <c r="H44" s="181">
        <v>278</v>
      </c>
      <c r="I44" s="31" t="str">
        <f>IF(F44&gt;Data!$K$6,"National Record","-")</f>
        <v>-</v>
      </c>
      <c r="J44" s="31" t="str">
        <f>IF(F44&gt;Data!$M$6,"World Record","-")</f>
        <v>-</v>
      </c>
      <c r="Q44" s="52"/>
    </row>
    <row r="45" spans="1:17" ht="16.5" thickBot="1">
      <c r="A45" s="158">
        <v>42</v>
      </c>
      <c r="B45" s="182">
        <v>42</v>
      </c>
      <c r="C45" s="183">
        <v>28</v>
      </c>
      <c r="D45" s="197" t="s">
        <v>402</v>
      </c>
      <c r="E45" s="184">
        <v>0</v>
      </c>
      <c r="F45" s="184">
        <v>90</v>
      </c>
      <c r="G45" s="184">
        <v>90</v>
      </c>
      <c r="H45" s="184">
        <v>269</v>
      </c>
      <c r="I45" s="31" t="str">
        <f>IF(F45&gt;Data!$K$6,"National Record","-")</f>
        <v>-</v>
      </c>
      <c r="J45" s="31" t="str">
        <f>IF(F45&gt;Data!$M$6,"World Record","-")</f>
        <v>-</v>
      </c>
      <c r="Q45" s="52"/>
    </row>
    <row r="46" spans="1:17" ht="16.5" thickBot="1">
      <c r="A46" s="158">
        <v>43</v>
      </c>
      <c r="B46" s="179">
        <v>42</v>
      </c>
      <c r="C46" s="180">
        <v>45</v>
      </c>
      <c r="D46" s="198" t="s">
        <v>319</v>
      </c>
      <c r="E46" s="181">
        <v>0</v>
      </c>
      <c r="F46" s="181">
        <v>90</v>
      </c>
      <c r="G46" s="181">
        <v>90</v>
      </c>
      <c r="H46" s="181">
        <v>174</v>
      </c>
      <c r="I46" s="31" t="str">
        <f>IF(F46&gt;Data!$K$6,"National Record","-")</f>
        <v>-</v>
      </c>
      <c r="J46" s="31" t="str">
        <f>IF(F46&gt;Data!$M$6,"World Record","-")</f>
        <v>-</v>
      </c>
      <c r="Q46" s="52"/>
    </row>
    <row r="47" spans="1:17" ht="16.5" thickBot="1">
      <c r="A47" s="158">
        <v>44</v>
      </c>
      <c r="B47" s="182">
        <v>42</v>
      </c>
      <c r="C47" s="183">
        <v>50</v>
      </c>
      <c r="D47" s="197" t="s">
        <v>290</v>
      </c>
      <c r="E47" s="184">
        <v>0</v>
      </c>
      <c r="F47" s="184">
        <v>90</v>
      </c>
      <c r="G47" s="184">
        <v>90</v>
      </c>
      <c r="H47" s="184">
        <v>164</v>
      </c>
      <c r="I47" s="31" t="str">
        <f>IF(F47&gt;Data!$K$6,"National Record","-")</f>
        <v>-</v>
      </c>
      <c r="J47" s="31" t="str">
        <f>IF(F47&gt;Data!$M$6,"World Record","-")</f>
        <v>-</v>
      </c>
      <c r="Q47" s="52"/>
    </row>
    <row r="48" spans="1:17" ht="16.5" thickBot="1">
      <c r="A48" s="158">
        <v>45</v>
      </c>
      <c r="B48" s="179">
        <v>42</v>
      </c>
      <c r="C48" s="180">
        <v>50</v>
      </c>
      <c r="D48" s="198" t="s">
        <v>225</v>
      </c>
      <c r="E48" s="181">
        <v>0</v>
      </c>
      <c r="F48" s="181">
        <v>90</v>
      </c>
      <c r="G48" s="181">
        <v>90</v>
      </c>
      <c r="H48" s="181">
        <v>164</v>
      </c>
      <c r="I48" s="31" t="str">
        <f>IF(F48&gt;Data!$K$6,"National Record","-")</f>
        <v>-</v>
      </c>
      <c r="J48" s="31" t="str">
        <f>IF(F48&gt;Data!$M$6,"World Record","-")</f>
        <v>-</v>
      </c>
      <c r="Q48" s="52"/>
    </row>
    <row r="49" spans="1:17" ht="16.5" thickBot="1">
      <c r="A49" s="158">
        <v>46</v>
      </c>
      <c r="B49" s="182">
        <v>42</v>
      </c>
      <c r="C49" s="183">
        <v>57</v>
      </c>
      <c r="D49" s="197" t="s">
        <v>507</v>
      </c>
      <c r="E49" s="184">
        <v>0</v>
      </c>
      <c r="F49" s="184">
        <v>90</v>
      </c>
      <c r="G49" s="184">
        <v>90</v>
      </c>
      <c r="H49" s="184">
        <v>153</v>
      </c>
      <c r="I49" s="31" t="str">
        <f>IF(F49&gt;Data!$K$6,"National Record","-")</f>
        <v>-</v>
      </c>
      <c r="J49" s="31" t="str">
        <f>IF(F49&gt;Data!$M$6,"World Record","-")</f>
        <v>-</v>
      </c>
      <c r="Q49" s="52"/>
    </row>
    <row r="50" spans="1:17" ht="16.5" thickBot="1">
      <c r="A50" s="158">
        <v>47</v>
      </c>
      <c r="B50" s="191">
        <v>42</v>
      </c>
      <c r="C50" s="180">
        <v>57</v>
      </c>
      <c r="D50" s="198" t="s">
        <v>268</v>
      </c>
      <c r="E50" s="181">
        <v>0</v>
      </c>
      <c r="F50" s="181">
        <v>90</v>
      </c>
      <c r="G50" s="181">
        <v>90</v>
      </c>
      <c r="H50" s="181">
        <v>153</v>
      </c>
      <c r="I50" s="31" t="str">
        <f>IF(F50&gt;Data!$K$6,"National Record","-")</f>
        <v>-</v>
      </c>
      <c r="J50" s="31" t="str">
        <f>IF(F50&gt;Data!$M$6,"World Record","-")</f>
        <v>-</v>
      </c>
      <c r="Q50" s="52"/>
    </row>
    <row r="51" spans="1:17" ht="16.5" thickBot="1">
      <c r="A51" s="158">
        <v>48</v>
      </c>
      <c r="B51" s="175">
        <v>42</v>
      </c>
      <c r="C51" s="176">
        <v>57</v>
      </c>
      <c r="D51" s="199" t="s">
        <v>318</v>
      </c>
      <c r="E51" s="178">
        <v>0</v>
      </c>
      <c r="F51" s="178">
        <v>90</v>
      </c>
      <c r="G51" s="178">
        <v>90</v>
      </c>
      <c r="H51" s="178">
        <v>153</v>
      </c>
      <c r="I51" s="31" t="str">
        <f>IF(F51&gt;Data!$K$6,"National Record","-")</f>
        <v>-</v>
      </c>
      <c r="J51" s="31" t="str">
        <f>IF(F51&gt;Data!$M$6,"World Record","-")</f>
        <v>-</v>
      </c>
    </row>
    <row r="52" spans="1:17" ht="16.5" thickBot="1">
      <c r="A52" s="158">
        <v>49</v>
      </c>
      <c r="B52" s="179">
        <v>42</v>
      </c>
      <c r="C52" s="180">
        <v>69</v>
      </c>
      <c r="D52" s="198" t="s">
        <v>234</v>
      </c>
      <c r="E52" s="181">
        <v>0</v>
      </c>
      <c r="F52" s="181">
        <v>90</v>
      </c>
      <c r="G52" s="181">
        <v>90</v>
      </c>
      <c r="H52" s="181">
        <v>143</v>
      </c>
      <c r="I52" s="31" t="str">
        <f>IF(F52&gt;Data!$K$6,"National Record","-")</f>
        <v>-</v>
      </c>
      <c r="J52" s="31" t="str">
        <f>IF(F52&gt;Data!$M$6,"World Record","-")</f>
        <v>-</v>
      </c>
    </row>
    <row r="53" spans="1:17" ht="16.5" thickBot="1">
      <c r="A53" s="158">
        <v>50</v>
      </c>
      <c r="B53" s="182">
        <v>42</v>
      </c>
      <c r="C53" s="183">
        <v>72</v>
      </c>
      <c r="D53" s="197" t="s">
        <v>294</v>
      </c>
      <c r="E53" s="184">
        <v>0</v>
      </c>
      <c r="F53" s="184">
        <v>90</v>
      </c>
      <c r="G53" s="184">
        <v>90</v>
      </c>
      <c r="H53" s="184">
        <v>132</v>
      </c>
      <c r="I53" s="31" t="str">
        <f>IF(F53&gt;Data!$K$6,"National Record","-")</f>
        <v>-</v>
      </c>
      <c r="J53" s="31" t="str">
        <f>IF(F53&gt;Data!$M$6,"World Record","-")</f>
        <v>-</v>
      </c>
    </row>
    <row r="54" spans="1:17" ht="16.5" thickBot="1">
      <c r="A54" s="158">
        <v>51</v>
      </c>
      <c r="B54" s="179">
        <v>42</v>
      </c>
      <c r="C54" s="180">
        <v>82</v>
      </c>
      <c r="D54" s="198" t="s">
        <v>414</v>
      </c>
      <c r="E54" s="181">
        <v>0</v>
      </c>
      <c r="F54" s="181">
        <v>90</v>
      </c>
      <c r="G54" s="181">
        <v>90</v>
      </c>
      <c r="H54" s="181">
        <v>122</v>
      </c>
      <c r="I54" s="31" t="str">
        <f>IF(F54&gt;Data!$K$6,"National Record","-")</f>
        <v>-</v>
      </c>
      <c r="J54" s="31" t="str">
        <f>IF(F54&gt;Data!$M$6,"World Record","-")</f>
        <v>-</v>
      </c>
    </row>
    <row r="55" spans="1:17" ht="16.5" thickBot="1">
      <c r="A55" s="158">
        <v>52</v>
      </c>
      <c r="B55" s="182">
        <v>42</v>
      </c>
      <c r="C55" s="183">
        <v>82</v>
      </c>
      <c r="D55" s="197" t="s">
        <v>240</v>
      </c>
      <c r="E55" s="184">
        <v>0</v>
      </c>
      <c r="F55" s="184">
        <v>90</v>
      </c>
      <c r="G55" s="184">
        <v>90</v>
      </c>
      <c r="H55" s="184">
        <v>122</v>
      </c>
      <c r="I55" s="31" t="str">
        <f>IF(F55&gt;Data!$K$6,"National Record","-")</f>
        <v>-</v>
      </c>
      <c r="J55" s="31" t="str">
        <f>IF(F55&gt;Data!$M$6,"World Record","-")</f>
        <v>-</v>
      </c>
    </row>
    <row r="56" spans="1:17" ht="16.5" thickBot="1">
      <c r="A56" s="158">
        <v>53</v>
      </c>
      <c r="B56" s="179">
        <v>42</v>
      </c>
      <c r="C56" s="180">
        <v>82</v>
      </c>
      <c r="D56" s="198" t="s">
        <v>348</v>
      </c>
      <c r="E56" s="181">
        <v>0</v>
      </c>
      <c r="F56" s="181">
        <v>90</v>
      </c>
      <c r="G56" s="181">
        <v>90</v>
      </c>
      <c r="H56" s="181">
        <v>122</v>
      </c>
      <c r="I56" s="31" t="str">
        <f>IF(F56&gt;Data!$K$6,"National Record","-")</f>
        <v>-</v>
      </c>
      <c r="J56" s="31" t="str">
        <f>IF(F56&gt;Data!$M$6,"World Record","-")</f>
        <v>-</v>
      </c>
    </row>
    <row r="57" spans="1:17" ht="16.5" thickBot="1">
      <c r="A57" s="158">
        <v>54</v>
      </c>
      <c r="B57" s="182">
        <v>42</v>
      </c>
      <c r="C57" s="183">
        <v>92</v>
      </c>
      <c r="D57" s="197" t="s">
        <v>500</v>
      </c>
      <c r="E57" s="184">
        <v>0</v>
      </c>
      <c r="F57" s="184">
        <v>90</v>
      </c>
      <c r="G57" s="184">
        <v>90</v>
      </c>
      <c r="H57" s="184">
        <v>111</v>
      </c>
      <c r="I57" s="31" t="str">
        <f>IF(F57&gt;Data!$K$6,"National Record","-")</f>
        <v>-</v>
      </c>
      <c r="J57" s="31" t="str">
        <f>IF(F57&gt;Data!$M$6,"World Record","-")</f>
        <v>-</v>
      </c>
    </row>
    <row r="58" spans="1:17" ht="16.5" thickBot="1">
      <c r="A58" s="158">
        <v>55</v>
      </c>
      <c r="B58" s="179">
        <v>42</v>
      </c>
      <c r="C58" s="180">
        <v>92</v>
      </c>
      <c r="D58" s="198" t="s">
        <v>501</v>
      </c>
      <c r="E58" s="181">
        <v>0</v>
      </c>
      <c r="F58" s="181">
        <v>90</v>
      </c>
      <c r="G58" s="181">
        <v>90</v>
      </c>
      <c r="H58" s="181">
        <v>111</v>
      </c>
      <c r="I58" s="31" t="str">
        <f>IF(F58&gt;Data!$K$6,"National Record","-")</f>
        <v>-</v>
      </c>
      <c r="J58" s="31" t="str">
        <f>IF(F58&gt;Data!$M$6,"World Record","-")</f>
        <v>-</v>
      </c>
    </row>
    <row r="59" spans="1:17" ht="16.5" thickBot="1">
      <c r="A59" s="158">
        <v>56</v>
      </c>
      <c r="B59" s="182">
        <v>42</v>
      </c>
      <c r="C59" s="183">
        <v>100</v>
      </c>
      <c r="D59" s="197" t="s">
        <v>427</v>
      </c>
      <c r="E59" s="184">
        <v>0</v>
      </c>
      <c r="F59" s="184">
        <v>90</v>
      </c>
      <c r="G59" s="184">
        <v>90</v>
      </c>
      <c r="H59" s="184">
        <v>101</v>
      </c>
      <c r="I59" s="31" t="str">
        <f>IF(F59&gt;Data!$K$6,"National Record","-")</f>
        <v>-</v>
      </c>
      <c r="J59" s="31" t="str">
        <f>IF(F59&gt;Data!$M$6,"World Record","-")</f>
        <v>-</v>
      </c>
    </row>
    <row r="60" spans="1:17" ht="16.5" thickBot="1">
      <c r="A60" s="158">
        <v>57</v>
      </c>
      <c r="B60" s="179">
        <v>42</v>
      </c>
      <c r="C60" s="180">
        <v>111</v>
      </c>
      <c r="D60" s="198" t="s">
        <v>288</v>
      </c>
      <c r="E60" s="181">
        <v>0</v>
      </c>
      <c r="F60" s="181">
        <v>90</v>
      </c>
      <c r="G60" s="181">
        <v>90</v>
      </c>
      <c r="H60" s="181">
        <v>90</v>
      </c>
      <c r="I60" s="31" t="str">
        <f>IF(F60&gt;Data!$K$6,"National Record","-")</f>
        <v>-</v>
      </c>
      <c r="J60" s="31" t="str">
        <f>IF(F60&gt;Data!$M$6,"World Record","-")</f>
        <v>-</v>
      </c>
    </row>
    <row r="61" spans="1:17" ht="16.5" thickBot="1">
      <c r="A61" s="158">
        <v>58</v>
      </c>
      <c r="B61" s="182">
        <v>58</v>
      </c>
      <c r="C61" s="183">
        <v>43</v>
      </c>
      <c r="D61" s="197" t="s">
        <v>509</v>
      </c>
      <c r="E61" s="184">
        <v>0</v>
      </c>
      <c r="F61" s="184">
        <v>84</v>
      </c>
      <c r="G61" s="184">
        <v>84</v>
      </c>
      <c r="H61" s="184">
        <v>179</v>
      </c>
      <c r="I61" s="31" t="str">
        <f>IF(F61&gt;Data!$K$6,"National Record","-")</f>
        <v>-</v>
      </c>
      <c r="J61" s="31" t="str">
        <f>IF(F61&gt;Data!$M$6,"World Record","-")</f>
        <v>-</v>
      </c>
    </row>
    <row r="62" spans="1:17" ht="16.5" thickBot="1">
      <c r="A62" s="158">
        <v>59</v>
      </c>
      <c r="B62" s="179">
        <v>58</v>
      </c>
      <c r="C62" s="180">
        <v>87</v>
      </c>
      <c r="D62" s="198" t="s">
        <v>412</v>
      </c>
      <c r="E62" s="181">
        <v>0</v>
      </c>
      <c r="F62" s="181">
        <v>84</v>
      </c>
      <c r="G62" s="181">
        <v>84</v>
      </c>
      <c r="H62" s="181">
        <v>116</v>
      </c>
      <c r="I62" s="31" t="str">
        <f>IF(F62&gt;Data!$K$6,"National Record","-")</f>
        <v>-</v>
      </c>
      <c r="J62" s="31" t="str">
        <f>IF(F62&gt;Data!$M$6,"World Record","-")</f>
        <v>-</v>
      </c>
    </row>
    <row r="63" spans="1:17" ht="16.5" thickBot="1">
      <c r="A63" s="158">
        <v>60</v>
      </c>
      <c r="B63" s="182">
        <v>60</v>
      </c>
      <c r="C63" s="183">
        <v>42</v>
      </c>
      <c r="D63" s="197" t="s">
        <v>354</v>
      </c>
      <c r="E63" s="160">
        <v>5422</v>
      </c>
      <c r="F63" s="184">
        <v>78</v>
      </c>
      <c r="G63" s="184">
        <v>78</v>
      </c>
      <c r="H63" s="184">
        <v>183</v>
      </c>
      <c r="I63" s="31" t="str">
        <f>IF(F63&gt;Data!$K$6,"National Record","-")</f>
        <v>-</v>
      </c>
      <c r="J63" s="31" t="str">
        <f>IF(F63&gt;Data!$M$6,"World Record","-")</f>
        <v>-</v>
      </c>
    </row>
    <row r="64" spans="1:17" ht="16.5" thickBot="1">
      <c r="A64" s="158">
        <v>61</v>
      </c>
      <c r="B64" s="179">
        <v>61</v>
      </c>
      <c r="C64" s="180">
        <v>47</v>
      </c>
      <c r="D64" s="198" t="s">
        <v>256</v>
      </c>
      <c r="E64" s="181">
        <v>0</v>
      </c>
      <c r="F64" s="181">
        <v>75</v>
      </c>
      <c r="G64" s="181">
        <v>75</v>
      </c>
      <c r="H64" s="181">
        <v>170</v>
      </c>
      <c r="I64" s="31" t="str">
        <f>IF(F64&gt;Data!$K$6,"National Record","-")</f>
        <v>-</v>
      </c>
      <c r="J64" s="31" t="str">
        <f>IF(F64&gt;Data!$M$6,"World Record","-")</f>
        <v>-</v>
      </c>
    </row>
    <row r="65" spans="1:10" ht="16.5" thickBot="1">
      <c r="A65" s="158">
        <v>62</v>
      </c>
      <c r="B65" s="182">
        <v>61</v>
      </c>
      <c r="C65" s="183">
        <v>47</v>
      </c>
      <c r="D65" s="197" t="s">
        <v>421</v>
      </c>
      <c r="E65" s="184">
        <v>0</v>
      </c>
      <c r="F65" s="184">
        <v>75</v>
      </c>
      <c r="G65" s="184">
        <v>75</v>
      </c>
      <c r="H65" s="184">
        <v>170</v>
      </c>
      <c r="I65" s="130" t="str">
        <f>IF(F65&gt;Data!$K$6,"National Record","-")</f>
        <v>-</v>
      </c>
      <c r="J65" s="130" t="str">
        <f>IF(F65&gt;Data!$M$6,"World Record","-")</f>
        <v>-</v>
      </c>
    </row>
    <row r="66" spans="1:10" ht="16.5" thickBot="1">
      <c r="A66" s="158">
        <v>63</v>
      </c>
      <c r="B66" s="179">
        <v>61</v>
      </c>
      <c r="C66" s="180">
        <v>60</v>
      </c>
      <c r="D66" s="198" t="s">
        <v>505</v>
      </c>
      <c r="E66" s="181">
        <v>0</v>
      </c>
      <c r="F66" s="181">
        <v>75</v>
      </c>
      <c r="G66" s="181">
        <v>75</v>
      </c>
      <c r="H66" s="181">
        <v>149</v>
      </c>
      <c r="I66" s="31" t="str">
        <f>IF(F66&gt;Data!$K$6,"National Record","-")</f>
        <v>-</v>
      </c>
      <c r="J66" s="31" t="str">
        <f>IF(F66&gt;Data!$M$6,"World Record","-")</f>
        <v>-</v>
      </c>
    </row>
    <row r="67" spans="1:10" ht="16.5" thickBot="1">
      <c r="A67" s="158">
        <v>64</v>
      </c>
      <c r="B67" s="182">
        <v>61</v>
      </c>
      <c r="C67" s="183">
        <v>60</v>
      </c>
      <c r="D67" s="197" t="s">
        <v>398</v>
      </c>
      <c r="E67" s="160">
        <v>6146</v>
      </c>
      <c r="F67" s="184">
        <v>75</v>
      </c>
      <c r="G67" s="184">
        <v>75</v>
      </c>
      <c r="H67" s="184">
        <v>149</v>
      </c>
      <c r="I67" s="31" t="str">
        <f>IF(F67&gt;Data!$K$6,"National Record","-")</f>
        <v>-</v>
      </c>
      <c r="J67" s="31" t="str">
        <f>IF(F67&gt;Data!$M$6,"World Record","-")</f>
        <v>-</v>
      </c>
    </row>
    <row r="68" spans="1:10" ht="16.5" thickBot="1">
      <c r="A68" s="158">
        <v>65</v>
      </c>
      <c r="B68" s="179">
        <v>61</v>
      </c>
      <c r="C68" s="180">
        <v>60</v>
      </c>
      <c r="D68" s="198" t="s">
        <v>320</v>
      </c>
      <c r="E68" s="181">
        <v>0</v>
      </c>
      <c r="F68" s="181">
        <v>75</v>
      </c>
      <c r="G68" s="181">
        <v>75</v>
      </c>
      <c r="H68" s="181">
        <v>149</v>
      </c>
      <c r="I68" s="31" t="str">
        <f>IF(F68&gt;Data!$K$6,"National Record","-")</f>
        <v>-</v>
      </c>
      <c r="J68" s="31" t="str">
        <f>IF(F68&gt;Data!$M$6,"World Record","-")</f>
        <v>-</v>
      </c>
    </row>
    <row r="69" spans="1:10" ht="16.5" thickBot="1">
      <c r="A69" s="158">
        <v>66</v>
      </c>
      <c r="B69" s="182">
        <v>61</v>
      </c>
      <c r="C69" s="183">
        <v>70</v>
      </c>
      <c r="D69" s="197" t="s">
        <v>370</v>
      </c>
      <c r="E69" s="184">
        <v>0</v>
      </c>
      <c r="F69" s="184">
        <v>75</v>
      </c>
      <c r="G69" s="184">
        <v>75</v>
      </c>
      <c r="H69" s="184">
        <v>138</v>
      </c>
      <c r="I69" s="31" t="str">
        <f>IF(F69&gt;Data!$K$6,"National Record","-")</f>
        <v>-</v>
      </c>
      <c r="J69" s="31" t="str">
        <f>IF(F69&gt;Data!$M$6,"World Record","-")</f>
        <v>-</v>
      </c>
    </row>
    <row r="70" spans="1:10" ht="16.5" thickBot="1">
      <c r="A70" s="158">
        <v>67</v>
      </c>
      <c r="B70" s="179">
        <v>61</v>
      </c>
      <c r="C70" s="180">
        <v>86</v>
      </c>
      <c r="D70" s="198" t="s">
        <v>289</v>
      </c>
      <c r="E70" s="181">
        <v>0</v>
      </c>
      <c r="F70" s="181">
        <v>75</v>
      </c>
      <c r="G70" s="181">
        <v>75</v>
      </c>
      <c r="H70" s="181">
        <v>117</v>
      </c>
      <c r="I70" s="31" t="str">
        <f>IF(F70&gt;Data!$K$6,"National Record","-")</f>
        <v>-</v>
      </c>
      <c r="J70" s="31" t="str">
        <f>IF(F70&gt;Data!$M$6,"World Record","-")</f>
        <v>-</v>
      </c>
    </row>
    <row r="71" spans="1:10" ht="16.5" thickBot="1">
      <c r="A71" s="158">
        <v>68</v>
      </c>
      <c r="B71" s="182">
        <v>61</v>
      </c>
      <c r="C71" s="183">
        <v>115</v>
      </c>
      <c r="D71" s="197" t="s">
        <v>263</v>
      </c>
      <c r="E71" s="184">
        <v>0</v>
      </c>
      <c r="F71" s="184">
        <v>75</v>
      </c>
      <c r="G71" s="184">
        <v>75</v>
      </c>
      <c r="H71" s="184">
        <v>86</v>
      </c>
      <c r="I71" s="31" t="str">
        <f>IF(F71&gt;Data!$K$6,"National Record","-")</f>
        <v>-</v>
      </c>
      <c r="J71" s="31" t="str">
        <f>IF(F71&gt;Data!$M$6,"World Record","-")</f>
        <v>-</v>
      </c>
    </row>
    <row r="72" spans="1:10" ht="16.5" thickBot="1">
      <c r="A72" s="158">
        <v>69</v>
      </c>
      <c r="B72" s="179">
        <v>69</v>
      </c>
      <c r="C72" s="180">
        <v>63</v>
      </c>
      <c r="D72" s="198" t="s">
        <v>286</v>
      </c>
      <c r="E72" s="181">
        <v>0</v>
      </c>
      <c r="F72" s="181">
        <v>73</v>
      </c>
      <c r="G72" s="181">
        <v>73</v>
      </c>
      <c r="H72" s="181">
        <v>147</v>
      </c>
      <c r="I72" s="31" t="str">
        <f>IF(F72&gt;Data!$K$6,"National Record","-")</f>
        <v>-</v>
      </c>
      <c r="J72" s="31" t="str">
        <f>IF(F72&gt;Data!$M$6,"World Record","-")</f>
        <v>-</v>
      </c>
    </row>
    <row r="73" spans="1:10" ht="16.5" thickBot="1">
      <c r="A73" s="158">
        <v>70</v>
      </c>
      <c r="B73" s="182">
        <v>70</v>
      </c>
      <c r="C73" s="183">
        <v>103</v>
      </c>
      <c r="D73" s="197" t="s">
        <v>231</v>
      </c>
      <c r="E73" s="184">
        <v>0</v>
      </c>
      <c r="F73" s="184">
        <v>72</v>
      </c>
      <c r="G73" s="184">
        <v>72</v>
      </c>
      <c r="H73" s="184">
        <v>93</v>
      </c>
      <c r="I73" s="31" t="str">
        <f>IF(F73&gt;Data!$K$6,"National Record","-")</f>
        <v>-</v>
      </c>
      <c r="J73" s="31" t="str">
        <f>IF(F73&gt;Data!$M$6,"World Record","-")</f>
        <v>-</v>
      </c>
    </row>
    <row r="74" spans="1:10" ht="16.5" thickBot="1">
      <c r="A74" s="158">
        <v>71</v>
      </c>
      <c r="B74" s="179">
        <v>71</v>
      </c>
      <c r="C74" s="180">
        <v>56</v>
      </c>
      <c r="D74" s="198" t="s">
        <v>356</v>
      </c>
      <c r="E74" s="181">
        <v>0</v>
      </c>
      <c r="F74" s="181">
        <v>70</v>
      </c>
      <c r="G74" s="181">
        <v>70</v>
      </c>
      <c r="H74" s="181">
        <v>154</v>
      </c>
      <c r="I74" s="31" t="str">
        <f>IF(F74&gt;Data!$K$6,"National Record","-")</f>
        <v>-</v>
      </c>
      <c r="J74" s="31" t="str">
        <f>IF(F74&gt;Data!$M$6,"World Record","-")</f>
        <v>-</v>
      </c>
    </row>
    <row r="75" spans="1:10" ht="16.5" thickBot="1">
      <c r="A75" s="158">
        <v>72</v>
      </c>
      <c r="B75" s="182">
        <v>72</v>
      </c>
      <c r="C75" s="183">
        <v>145</v>
      </c>
      <c r="D75" s="197" t="s">
        <v>411</v>
      </c>
      <c r="E75" s="184">
        <v>0</v>
      </c>
      <c r="F75" s="184">
        <v>66</v>
      </c>
      <c r="G75" s="184">
        <v>66</v>
      </c>
      <c r="H75" s="184">
        <v>66</v>
      </c>
      <c r="I75" s="31" t="str">
        <f>IF(F75&gt;Data!$K$6,"National Record","-")</f>
        <v>-</v>
      </c>
      <c r="J75" s="31" t="str">
        <f>IF(F75&gt;Data!$M$6,"World Record","-")</f>
        <v>-</v>
      </c>
    </row>
    <row r="76" spans="1:10" ht="16.5" thickBot="1">
      <c r="A76" s="158">
        <v>73</v>
      </c>
      <c r="B76" s="179">
        <v>73</v>
      </c>
      <c r="C76" s="180">
        <v>44</v>
      </c>
      <c r="D76" s="198" t="s">
        <v>330</v>
      </c>
      <c r="E76" s="181">
        <v>0</v>
      </c>
      <c r="F76" s="181">
        <v>60</v>
      </c>
      <c r="G76" s="181">
        <v>60</v>
      </c>
      <c r="H76" s="181">
        <v>176</v>
      </c>
      <c r="I76" s="31" t="str">
        <f>IF(F76&gt;Data!$K$6,"National Record","-")</f>
        <v>-</v>
      </c>
      <c r="J76" s="31" t="str">
        <f>IF(F76&gt;Data!$M$6,"World Record","-")</f>
        <v>-</v>
      </c>
    </row>
    <row r="77" spans="1:10" ht="16.5" thickBot="1">
      <c r="A77" s="158">
        <v>74</v>
      </c>
      <c r="B77" s="182">
        <v>73</v>
      </c>
      <c r="C77" s="183">
        <v>54</v>
      </c>
      <c r="D77" s="197" t="s">
        <v>275</v>
      </c>
      <c r="E77" s="184">
        <v>0</v>
      </c>
      <c r="F77" s="184">
        <v>60</v>
      </c>
      <c r="G77" s="184">
        <v>60</v>
      </c>
      <c r="H77" s="184">
        <v>155</v>
      </c>
      <c r="I77" s="31" t="str">
        <f>IF(F77&gt;Data!$K$6,"National Record","-")</f>
        <v>-</v>
      </c>
      <c r="J77" s="31" t="str">
        <f>IF(F77&gt;Data!$M$6,"World Record","-")</f>
        <v>-</v>
      </c>
    </row>
    <row r="78" spans="1:10" ht="16.5" thickBot="1">
      <c r="A78" s="158">
        <v>75</v>
      </c>
      <c r="B78" s="179">
        <v>73</v>
      </c>
      <c r="C78" s="180">
        <v>54</v>
      </c>
      <c r="D78" s="198" t="s">
        <v>467</v>
      </c>
      <c r="E78" s="181">
        <v>0</v>
      </c>
      <c r="F78" s="181">
        <v>60</v>
      </c>
      <c r="G78" s="181">
        <v>60</v>
      </c>
      <c r="H78" s="181">
        <v>155</v>
      </c>
      <c r="I78" s="31" t="str">
        <f>IF(F78&gt;Data!$K$6,"National Record","-")</f>
        <v>-</v>
      </c>
      <c r="J78" s="31" t="str">
        <f>IF(F78&gt;Data!$M$6,"World Record","-")</f>
        <v>-</v>
      </c>
    </row>
    <row r="79" spans="1:10" ht="16.5" thickBot="1">
      <c r="A79" s="158">
        <v>76</v>
      </c>
      <c r="B79" s="182">
        <v>73</v>
      </c>
      <c r="C79" s="183">
        <v>67</v>
      </c>
      <c r="D79" s="197" t="s">
        <v>274</v>
      </c>
      <c r="E79" s="184">
        <v>0</v>
      </c>
      <c r="F79" s="184">
        <v>60</v>
      </c>
      <c r="G79" s="184">
        <v>60</v>
      </c>
      <c r="H79" s="184">
        <v>144</v>
      </c>
      <c r="I79" s="31" t="str">
        <f>IF(F79&gt;Data!$K$6,"National Record","-")</f>
        <v>-</v>
      </c>
      <c r="J79" s="31" t="str">
        <f>IF(F79&gt;Data!$M$6,"World Record","-")</f>
        <v>-</v>
      </c>
    </row>
    <row r="80" spans="1:10" ht="16.5" thickBot="1">
      <c r="A80" s="158">
        <v>77</v>
      </c>
      <c r="B80" s="179">
        <v>73</v>
      </c>
      <c r="C80" s="180">
        <v>67</v>
      </c>
      <c r="D80" s="198" t="s">
        <v>213</v>
      </c>
      <c r="E80" s="181">
        <v>0</v>
      </c>
      <c r="F80" s="181">
        <v>60</v>
      </c>
      <c r="G80" s="181">
        <v>60</v>
      </c>
      <c r="H80" s="181">
        <v>144</v>
      </c>
      <c r="I80" s="31" t="str">
        <f>IF(F80&gt;Data!$K$6,"National Record","-")</f>
        <v>-</v>
      </c>
      <c r="J80" s="31" t="str">
        <f>IF(F80&gt;Data!$M$6,"World Record","-")</f>
        <v>-</v>
      </c>
    </row>
    <row r="81" spans="1:10" ht="16.5" thickBot="1">
      <c r="A81" s="158">
        <v>78</v>
      </c>
      <c r="B81" s="182">
        <v>73</v>
      </c>
      <c r="C81" s="183">
        <v>80</v>
      </c>
      <c r="D81" s="197" t="s">
        <v>239</v>
      </c>
      <c r="E81" s="184">
        <v>0</v>
      </c>
      <c r="F81" s="184">
        <v>60</v>
      </c>
      <c r="G81" s="184">
        <v>60</v>
      </c>
      <c r="H81" s="184">
        <v>123</v>
      </c>
      <c r="I81" s="31" t="str">
        <f>IF(F81&gt;Data!$K$6,"National Record","-")</f>
        <v>-</v>
      </c>
      <c r="J81" s="31" t="str">
        <f>IF(F81&gt;Data!$M$6,"World Record","-")</f>
        <v>-</v>
      </c>
    </row>
    <row r="82" spans="1:10" ht="16.5" thickBot="1">
      <c r="A82" s="158">
        <v>79</v>
      </c>
      <c r="B82" s="179">
        <v>73</v>
      </c>
      <c r="C82" s="180">
        <v>80</v>
      </c>
      <c r="D82" s="198" t="s">
        <v>464</v>
      </c>
      <c r="E82" s="181">
        <v>0</v>
      </c>
      <c r="F82" s="181">
        <v>60</v>
      </c>
      <c r="G82" s="181">
        <v>60</v>
      </c>
      <c r="H82" s="181">
        <v>123</v>
      </c>
      <c r="I82" s="31" t="str">
        <f>IF(F82&gt;Data!$K$6,"National Record","-")</f>
        <v>-</v>
      </c>
      <c r="J82" s="31" t="str">
        <f>IF(F82&gt;Data!$M$6,"World Record","-")</f>
        <v>-</v>
      </c>
    </row>
    <row r="83" spans="1:10" ht="16.5" thickBot="1">
      <c r="A83" s="158">
        <v>80</v>
      </c>
      <c r="B83" s="182">
        <v>73</v>
      </c>
      <c r="C83" s="183">
        <v>89</v>
      </c>
      <c r="D83" s="197" t="s">
        <v>203</v>
      </c>
      <c r="E83" s="184">
        <v>0</v>
      </c>
      <c r="F83" s="184">
        <v>60</v>
      </c>
      <c r="G83" s="184">
        <v>60</v>
      </c>
      <c r="H83" s="184">
        <v>113</v>
      </c>
      <c r="I83" s="31" t="str">
        <f>IF(F83&gt;Data!$K$6,"National Record","-")</f>
        <v>-</v>
      </c>
      <c r="J83" s="31" t="str">
        <f>IF(F83&gt;Data!$M$6,"World Record","-")</f>
        <v>-</v>
      </c>
    </row>
    <row r="84" spans="1:10" ht="16.5" thickBot="1">
      <c r="A84" s="158">
        <v>81</v>
      </c>
      <c r="B84" s="179">
        <v>73</v>
      </c>
      <c r="C84" s="180">
        <v>89</v>
      </c>
      <c r="D84" s="198" t="s">
        <v>397</v>
      </c>
      <c r="E84" s="181">
        <v>0</v>
      </c>
      <c r="F84" s="181">
        <v>60</v>
      </c>
      <c r="G84" s="181">
        <v>60</v>
      </c>
      <c r="H84" s="181">
        <v>113</v>
      </c>
      <c r="I84" s="31" t="str">
        <f>IF(F84&gt;Data!$K$6,"National Record","-")</f>
        <v>-</v>
      </c>
      <c r="J84" s="31" t="str">
        <f>IF(F84&gt;Data!$M$6,"World Record","-")</f>
        <v>-</v>
      </c>
    </row>
    <row r="85" spans="1:10" ht="16.5" thickBot="1">
      <c r="A85" s="158">
        <v>82</v>
      </c>
      <c r="B85" s="182">
        <v>73</v>
      </c>
      <c r="C85" s="183">
        <v>89</v>
      </c>
      <c r="D85" s="197" t="s">
        <v>248</v>
      </c>
      <c r="E85" s="184">
        <v>0</v>
      </c>
      <c r="F85" s="184">
        <v>60</v>
      </c>
      <c r="G85" s="184">
        <v>60</v>
      </c>
      <c r="H85" s="184">
        <v>113</v>
      </c>
      <c r="I85" s="31" t="str">
        <f>IF(F85&gt;Data!$K$6,"National Record","-")</f>
        <v>-</v>
      </c>
      <c r="J85" s="31" t="str">
        <f>IF(F85&gt;Data!$M$6,"World Record","-")</f>
        <v>-</v>
      </c>
    </row>
    <row r="86" spans="1:10" ht="16.5" thickBot="1">
      <c r="A86" s="158">
        <v>83</v>
      </c>
      <c r="B86" s="179">
        <v>73</v>
      </c>
      <c r="C86" s="180">
        <v>97</v>
      </c>
      <c r="D86" s="198" t="s">
        <v>232</v>
      </c>
      <c r="E86" s="181">
        <v>0</v>
      </c>
      <c r="F86" s="181">
        <v>60</v>
      </c>
      <c r="G86" s="181">
        <v>60</v>
      </c>
      <c r="H86" s="181">
        <v>102</v>
      </c>
      <c r="I86" s="31" t="str">
        <f>IF(F86&gt;Data!$K$6,"National Record","-")</f>
        <v>-</v>
      </c>
      <c r="J86" s="31" t="str">
        <f>IF(F86&gt;Data!$M$6,"World Record","-")</f>
        <v>-</v>
      </c>
    </row>
    <row r="87" spans="1:10" ht="16.5" thickBot="1">
      <c r="A87" s="158">
        <v>84</v>
      </c>
      <c r="B87" s="182">
        <v>73</v>
      </c>
      <c r="C87" s="183">
        <v>97</v>
      </c>
      <c r="D87" s="197" t="s">
        <v>418</v>
      </c>
      <c r="E87" s="184">
        <v>0</v>
      </c>
      <c r="F87" s="184">
        <v>60</v>
      </c>
      <c r="G87" s="184">
        <v>60</v>
      </c>
      <c r="H87" s="184">
        <v>102</v>
      </c>
      <c r="I87" s="31" t="str">
        <f>IF(F87&gt;Data!$K$6,"National Record","-")</f>
        <v>-</v>
      </c>
      <c r="J87" s="31" t="str">
        <f>IF(F87&gt;Data!$M$6,"World Record","-")</f>
        <v>-</v>
      </c>
    </row>
    <row r="88" spans="1:10" ht="16.5" thickBot="1">
      <c r="A88" s="158">
        <v>85</v>
      </c>
      <c r="B88" s="179">
        <v>73</v>
      </c>
      <c r="C88" s="180">
        <v>97</v>
      </c>
      <c r="D88" s="198" t="s">
        <v>169</v>
      </c>
      <c r="E88" s="181">
        <v>0</v>
      </c>
      <c r="F88" s="181">
        <v>60</v>
      </c>
      <c r="G88" s="181">
        <v>60</v>
      </c>
      <c r="H88" s="181">
        <v>102</v>
      </c>
      <c r="I88" s="31" t="str">
        <f>IF(F88&gt;Data!$K$6,"National Record","-")</f>
        <v>-</v>
      </c>
      <c r="J88" s="31" t="str">
        <f>IF(F88&gt;Data!$M$6,"World Record","-")</f>
        <v>-</v>
      </c>
    </row>
    <row r="89" spans="1:10" ht="16.5" thickBot="1">
      <c r="A89" s="158">
        <v>86</v>
      </c>
      <c r="B89" s="182">
        <v>73</v>
      </c>
      <c r="C89" s="183">
        <v>107</v>
      </c>
      <c r="D89" s="197" t="s">
        <v>504</v>
      </c>
      <c r="E89" s="184">
        <v>0</v>
      </c>
      <c r="F89" s="184">
        <v>60</v>
      </c>
      <c r="G89" s="184">
        <v>60</v>
      </c>
      <c r="H89" s="184">
        <v>92</v>
      </c>
      <c r="I89" s="31" t="str">
        <f>IF(F89&gt;Data!$K$6,"National Record","-")</f>
        <v>-</v>
      </c>
      <c r="J89" s="31" t="str">
        <f>IF(F89&gt;Data!$M$6,"World Record","-")</f>
        <v>-</v>
      </c>
    </row>
    <row r="90" spans="1:10" ht="16.5" thickBot="1">
      <c r="A90" s="158">
        <v>87</v>
      </c>
      <c r="B90" s="179">
        <v>73</v>
      </c>
      <c r="C90" s="180">
        <v>107</v>
      </c>
      <c r="D90" s="198" t="s">
        <v>195</v>
      </c>
      <c r="E90" s="181">
        <v>0</v>
      </c>
      <c r="F90" s="181">
        <v>60</v>
      </c>
      <c r="G90" s="181">
        <v>60</v>
      </c>
      <c r="H90" s="181">
        <v>92</v>
      </c>
      <c r="I90" s="31" t="str">
        <f>IF(F90&gt;Data!$K$6,"National Record","-")</f>
        <v>-</v>
      </c>
      <c r="J90" s="31" t="str">
        <f>IF(F90&gt;Data!$M$6,"World Record","-")</f>
        <v>-</v>
      </c>
    </row>
    <row r="91" spans="1:10" ht="16.5" thickBot="1">
      <c r="A91" s="158">
        <v>88</v>
      </c>
      <c r="B91" s="182">
        <v>73</v>
      </c>
      <c r="C91" s="183">
        <v>107</v>
      </c>
      <c r="D91" s="197" t="s">
        <v>220</v>
      </c>
      <c r="E91" s="184">
        <v>0</v>
      </c>
      <c r="F91" s="184">
        <v>60</v>
      </c>
      <c r="G91" s="184">
        <v>60</v>
      </c>
      <c r="H91" s="184">
        <v>92</v>
      </c>
      <c r="I91" s="31" t="str">
        <f>IF(F91&gt;Data!$K$6,"National Record","-")</f>
        <v>-</v>
      </c>
      <c r="J91" s="31" t="str">
        <f>IF(F91&gt;Data!$M$6,"World Record","-")</f>
        <v>-</v>
      </c>
    </row>
    <row r="92" spans="1:10" ht="16.5" thickBot="1">
      <c r="A92" s="158">
        <v>89</v>
      </c>
      <c r="B92" s="179">
        <v>73</v>
      </c>
      <c r="C92" s="180">
        <v>107</v>
      </c>
      <c r="D92" s="198" t="s">
        <v>472</v>
      </c>
      <c r="E92" s="181">
        <v>0</v>
      </c>
      <c r="F92" s="181">
        <v>60</v>
      </c>
      <c r="G92" s="181">
        <v>60</v>
      </c>
      <c r="H92" s="181">
        <v>92</v>
      </c>
      <c r="I92" s="31" t="str">
        <f>IF(F92&gt;Data!$K$6,"National Record","-")</f>
        <v>-</v>
      </c>
      <c r="J92" s="31" t="str">
        <f>IF(F92&gt;Data!$M$6,"World Record","-")</f>
        <v>-</v>
      </c>
    </row>
    <row r="93" spans="1:10" ht="16.5" thickBot="1">
      <c r="A93" s="158">
        <v>90</v>
      </c>
      <c r="B93" s="182">
        <v>73</v>
      </c>
      <c r="C93" s="183">
        <v>123</v>
      </c>
      <c r="D93" s="197" t="s">
        <v>461</v>
      </c>
      <c r="E93" s="184">
        <v>0</v>
      </c>
      <c r="F93" s="184">
        <v>60</v>
      </c>
      <c r="G93" s="184">
        <v>60</v>
      </c>
      <c r="H93" s="184">
        <v>81</v>
      </c>
      <c r="I93" s="31" t="str">
        <f>IF(F93&gt;Data!$K$6,"National Record","-")</f>
        <v>-</v>
      </c>
      <c r="J93" s="31" t="str">
        <f>IF(F93&gt;Data!$M$6,"World Record","-")</f>
        <v>-</v>
      </c>
    </row>
    <row r="94" spans="1:10" ht="16.5" thickBot="1">
      <c r="A94" s="158">
        <v>91</v>
      </c>
      <c r="B94" s="179">
        <v>73</v>
      </c>
      <c r="C94" s="180">
        <v>123</v>
      </c>
      <c r="D94" s="198" t="s">
        <v>312</v>
      </c>
      <c r="E94" s="181">
        <v>0</v>
      </c>
      <c r="F94" s="181">
        <v>60</v>
      </c>
      <c r="G94" s="181">
        <v>60</v>
      </c>
      <c r="H94" s="181">
        <v>81</v>
      </c>
      <c r="I94" s="31" t="str">
        <f>IF(F94&gt;Data!$K$6,"National Record","-")</f>
        <v>-</v>
      </c>
      <c r="J94" s="31" t="str">
        <f>IF(F94&gt;Data!$M$6,"World Record","-")</f>
        <v>-</v>
      </c>
    </row>
    <row r="95" spans="1:10" ht="16.5" thickBot="1">
      <c r="A95" s="158">
        <v>92</v>
      </c>
      <c r="B95" s="182">
        <v>73</v>
      </c>
      <c r="C95" s="183">
        <v>139</v>
      </c>
      <c r="D95" s="197" t="s">
        <v>267</v>
      </c>
      <c r="E95" s="184">
        <v>0</v>
      </c>
      <c r="F95" s="184">
        <v>60</v>
      </c>
      <c r="G95" s="184">
        <v>60</v>
      </c>
      <c r="H95" s="184">
        <v>71</v>
      </c>
      <c r="I95" s="31" t="str">
        <f>IF(F95&gt;Data!$K$6,"National Record","-")</f>
        <v>-</v>
      </c>
      <c r="J95" s="31" t="str">
        <f>IF(F95&gt;Data!$M$6,"World Record","-")</f>
        <v>-</v>
      </c>
    </row>
    <row r="96" spans="1:10" ht="16.5" thickBot="1">
      <c r="A96" s="158">
        <v>93</v>
      </c>
      <c r="B96" s="179">
        <v>73</v>
      </c>
      <c r="C96" s="180">
        <v>139</v>
      </c>
      <c r="D96" s="198" t="s">
        <v>489</v>
      </c>
      <c r="E96" s="181">
        <v>0</v>
      </c>
      <c r="F96" s="181">
        <v>60</v>
      </c>
      <c r="G96" s="181">
        <v>60</v>
      </c>
      <c r="H96" s="181">
        <v>71</v>
      </c>
      <c r="I96" s="31" t="str">
        <f>IF(F96&gt;Data!$K$6,"National Record","-")</f>
        <v>-</v>
      </c>
      <c r="J96" s="31" t="str">
        <f>IF(F96&gt;Data!$M$6,"World Record","-")</f>
        <v>-</v>
      </c>
    </row>
    <row r="97" spans="1:10" ht="16.5" thickBot="1">
      <c r="A97" s="158">
        <v>94</v>
      </c>
      <c r="B97" s="182">
        <v>73</v>
      </c>
      <c r="C97" s="183">
        <v>139</v>
      </c>
      <c r="D97" s="197" t="s">
        <v>466</v>
      </c>
      <c r="E97" s="184">
        <v>0</v>
      </c>
      <c r="F97" s="184">
        <v>60</v>
      </c>
      <c r="G97" s="184">
        <v>60</v>
      </c>
      <c r="H97" s="184">
        <v>71</v>
      </c>
      <c r="I97" s="31" t="str">
        <f>IF(F97&gt;Data!$K$6,"National Record","-")</f>
        <v>-</v>
      </c>
      <c r="J97" s="31" t="str">
        <f>IF(F97&gt;Data!$M$6,"World Record","-")</f>
        <v>-</v>
      </c>
    </row>
    <row r="98" spans="1:10" ht="16.5" thickBot="1">
      <c r="A98" s="158">
        <v>95</v>
      </c>
      <c r="B98" s="179">
        <v>73</v>
      </c>
      <c r="C98" s="180">
        <v>139</v>
      </c>
      <c r="D98" s="198" t="s">
        <v>242</v>
      </c>
      <c r="E98" s="181">
        <v>0</v>
      </c>
      <c r="F98" s="181">
        <v>60</v>
      </c>
      <c r="G98" s="181">
        <v>60</v>
      </c>
      <c r="H98" s="181">
        <v>71</v>
      </c>
      <c r="I98" s="31" t="str">
        <f>IF(F98&gt;Data!$K$6,"National Record","-")</f>
        <v>-</v>
      </c>
      <c r="J98" s="31" t="str">
        <f>IF(F98&gt;Data!$M$6,"World Record","-")</f>
        <v>-</v>
      </c>
    </row>
    <row r="99" spans="1:10" ht="16.5" thickBot="1">
      <c r="A99" s="158">
        <v>96</v>
      </c>
      <c r="B99" s="182">
        <v>73</v>
      </c>
      <c r="C99" s="183">
        <v>155</v>
      </c>
      <c r="D99" s="197" t="s">
        <v>393</v>
      </c>
      <c r="E99" s="184">
        <v>0</v>
      </c>
      <c r="F99" s="184">
        <v>60</v>
      </c>
      <c r="G99" s="184">
        <v>60</v>
      </c>
      <c r="H99" s="184">
        <v>60</v>
      </c>
      <c r="I99" s="31" t="str">
        <f>IF(F99&gt;Data!$K$6,"National Record","-")</f>
        <v>-</v>
      </c>
      <c r="J99" s="31" t="str">
        <f>IF(F99&gt;Data!$M$6,"World Record","-")</f>
        <v>-</v>
      </c>
    </row>
    <row r="100" spans="1:10" ht="16.5" thickBot="1">
      <c r="A100" s="158">
        <v>97</v>
      </c>
      <c r="B100" s="185">
        <v>73</v>
      </c>
      <c r="C100" s="180">
        <v>155</v>
      </c>
      <c r="D100" s="198" t="s">
        <v>241</v>
      </c>
      <c r="E100" s="181">
        <v>0</v>
      </c>
      <c r="F100" s="181">
        <v>60</v>
      </c>
      <c r="G100" s="181">
        <v>60</v>
      </c>
      <c r="H100" s="181">
        <v>60</v>
      </c>
      <c r="I100" s="31" t="str">
        <f>IF(F100&gt;Data!$K$6,"National Record","-")</f>
        <v>-</v>
      </c>
      <c r="J100" s="31" t="str">
        <f>IF(F100&gt;Data!$M$6,"World Record","-")</f>
        <v>-</v>
      </c>
    </row>
    <row r="101" spans="1:10" ht="16.5" thickBot="1">
      <c r="A101" s="158">
        <v>98</v>
      </c>
      <c r="B101" s="175">
        <v>73</v>
      </c>
      <c r="C101" s="176">
        <v>155</v>
      </c>
      <c r="D101" s="199" t="s">
        <v>496</v>
      </c>
      <c r="E101" s="178">
        <v>0</v>
      </c>
      <c r="F101" s="178">
        <v>60</v>
      </c>
      <c r="G101" s="178">
        <v>60</v>
      </c>
      <c r="H101" s="178">
        <v>60</v>
      </c>
      <c r="I101" s="31" t="str">
        <f>IF(F101&gt;Data!$K$6,"National Record","-")</f>
        <v>-</v>
      </c>
      <c r="J101" s="31" t="str">
        <f>IF(F101&gt;Data!$M$6,"World Record","-")</f>
        <v>-</v>
      </c>
    </row>
    <row r="102" spans="1:10" ht="16.5" thickBot="1">
      <c r="A102" s="158">
        <v>99</v>
      </c>
      <c r="B102" s="179">
        <v>73</v>
      </c>
      <c r="C102" s="180">
        <v>155</v>
      </c>
      <c r="D102" s="198" t="s">
        <v>252</v>
      </c>
      <c r="E102" s="181">
        <v>0</v>
      </c>
      <c r="F102" s="181">
        <v>60</v>
      </c>
      <c r="G102" s="181">
        <v>60</v>
      </c>
      <c r="H102" s="181">
        <v>60</v>
      </c>
      <c r="I102" s="31" t="str">
        <f>IF(F102&gt;Data!$K$6,"National Record","-")</f>
        <v>-</v>
      </c>
      <c r="J102" s="31" t="str">
        <f>IF(F102&gt;Data!$M$6,"World Record","-")</f>
        <v>-</v>
      </c>
    </row>
    <row r="103" spans="1:10" ht="16.5" thickBot="1">
      <c r="A103" s="158">
        <v>100</v>
      </c>
      <c r="B103" s="182">
        <v>73</v>
      </c>
      <c r="C103" s="183">
        <v>155</v>
      </c>
      <c r="D103" s="197" t="s">
        <v>375</v>
      </c>
      <c r="E103" s="184">
        <v>0</v>
      </c>
      <c r="F103" s="184">
        <v>60</v>
      </c>
      <c r="G103" s="184">
        <v>60</v>
      </c>
      <c r="H103" s="184">
        <v>60</v>
      </c>
      <c r="I103" s="31" t="str">
        <f>IF(F103&gt;Data!$K$6,"National Record","-")</f>
        <v>-</v>
      </c>
      <c r="J103" s="31" t="str">
        <f>IF(F103&gt;Data!$M$6,"World Record","-")</f>
        <v>-</v>
      </c>
    </row>
    <row r="104" spans="1:10" ht="16.5" thickBot="1">
      <c r="A104" s="158">
        <v>101</v>
      </c>
      <c r="B104" s="179">
        <v>73</v>
      </c>
      <c r="C104" s="180">
        <v>155</v>
      </c>
      <c r="D104" s="198" t="s">
        <v>374</v>
      </c>
      <c r="E104" s="181">
        <v>0</v>
      </c>
      <c r="F104" s="181">
        <v>60</v>
      </c>
      <c r="G104" s="181">
        <v>60</v>
      </c>
      <c r="H104" s="181">
        <v>60</v>
      </c>
      <c r="I104" s="31" t="str">
        <f>IF(F104&gt;Data!$K$6,"National Record","-")</f>
        <v>-</v>
      </c>
      <c r="J104" s="31" t="str">
        <f>IF(F104&gt;Data!$M$6,"World Record","-")</f>
        <v>-</v>
      </c>
    </row>
    <row r="105" spans="1:10" ht="16.5" thickBot="1">
      <c r="A105" s="158">
        <v>102</v>
      </c>
      <c r="B105" s="182">
        <v>102</v>
      </c>
      <c r="C105" s="183">
        <v>125</v>
      </c>
      <c r="D105" s="197" t="s">
        <v>194</v>
      </c>
      <c r="E105" s="184">
        <v>0</v>
      </c>
      <c r="F105" s="184">
        <v>57</v>
      </c>
      <c r="G105" s="184">
        <v>57</v>
      </c>
      <c r="H105" s="184">
        <v>78</v>
      </c>
      <c r="I105" s="31" t="str">
        <f>IF(F105&gt;Data!$K$6,"National Record","-")</f>
        <v>-</v>
      </c>
      <c r="J105" s="31" t="str">
        <f>IF(F105&gt;Data!$M$6,"World Record","-")</f>
        <v>-</v>
      </c>
    </row>
    <row r="106" spans="1:10" ht="16.5" thickBot="1">
      <c r="A106" s="158">
        <v>103</v>
      </c>
      <c r="B106" s="179">
        <v>103</v>
      </c>
      <c r="C106" s="180">
        <v>146</v>
      </c>
      <c r="D106" s="198" t="s">
        <v>160</v>
      </c>
      <c r="E106" s="181">
        <v>0</v>
      </c>
      <c r="F106" s="181">
        <v>54</v>
      </c>
      <c r="G106" s="181">
        <v>54</v>
      </c>
      <c r="H106" s="181">
        <v>65</v>
      </c>
      <c r="I106" s="31" t="str">
        <f>IF(F106&gt;Data!$K$6,"National Record","-")</f>
        <v>-</v>
      </c>
      <c r="J106" s="31" t="str">
        <f>IF(F106&gt;Data!$M$6,"World Record","-")</f>
        <v>-</v>
      </c>
    </row>
    <row r="107" spans="1:10" ht="16.5" thickBot="1">
      <c r="A107" s="158">
        <v>104</v>
      </c>
      <c r="B107" s="182">
        <v>103</v>
      </c>
      <c r="C107" s="183">
        <v>165</v>
      </c>
      <c r="D107" s="197" t="s">
        <v>420</v>
      </c>
      <c r="E107" s="184">
        <v>0</v>
      </c>
      <c r="F107" s="184">
        <v>54</v>
      </c>
      <c r="G107" s="184">
        <v>54</v>
      </c>
      <c r="H107" s="184">
        <v>54</v>
      </c>
      <c r="I107" s="31" t="str">
        <f>IF(F107&gt;Data!$K$6,"National Record","-")</f>
        <v>-</v>
      </c>
      <c r="J107" s="31" t="str">
        <f>IF(F107&gt;Data!$M$6,"World Record","-")</f>
        <v>-</v>
      </c>
    </row>
    <row r="108" spans="1:10" ht="16.5" thickBot="1">
      <c r="A108" s="158">
        <v>105</v>
      </c>
      <c r="B108" s="179">
        <v>105</v>
      </c>
      <c r="C108" s="180">
        <v>119</v>
      </c>
      <c r="D108" s="198" t="s">
        <v>174</v>
      </c>
      <c r="E108" s="181">
        <v>0</v>
      </c>
      <c r="F108" s="181">
        <v>51</v>
      </c>
      <c r="G108" s="181">
        <v>51</v>
      </c>
      <c r="H108" s="181">
        <v>83</v>
      </c>
      <c r="I108" s="31" t="str">
        <f>IF(F108&gt;Data!$K$6,"National Record","-")</f>
        <v>-</v>
      </c>
      <c r="J108" s="31" t="str">
        <f>IF(F108&gt;Data!$M$6,"World Record","-")</f>
        <v>-</v>
      </c>
    </row>
    <row r="109" spans="1:10" ht="16.5" thickBot="1">
      <c r="A109" s="158">
        <v>106</v>
      </c>
      <c r="B109" s="182">
        <v>105</v>
      </c>
      <c r="C109" s="183">
        <v>150</v>
      </c>
      <c r="D109" s="197" t="s">
        <v>253</v>
      </c>
      <c r="E109" s="184">
        <v>0</v>
      </c>
      <c r="F109" s="184">
        <v>51</v>
      </c>
      <c r="G109" s="184">
        <v>51</v>
      </c>
      <c r="H109" s="184">
        <v>62</v>
      </c>
      <c r="I109" s="31" t="str">
        <f>IF(F109&gt;Data!$K$6,"National Record","-")</f>
        <v>-</v>
      </c>
      <c r="J109" s="31" t="str">
        <f>IF(F109&gt;Data!$M$6,"World Record","-")</f>
        <v>-</v>
      </c>
    </row>
    <row r="110" spans="1:10" ht="16.5" thickBot="1">
      <c r="A110" s="158">
        <v>107</v>
      </c>
      <c r="B110" s="179">
        <v>107</v>
      </c>
      <c r="C110" s="180">
        <v>178</v>
      </c>
      <c r="D110" s="198" t="s">
        <v>230</v>
      </c>
      <c r="E110" s="181">
        <v>0</v>
      </c>
      <c r="F110" s="181">
        <v>48</v>
      </c>
      <c r="G110" s="181">
        <v>48</v>
      </c>
      <c r="H110" s="181">
        <v>48</v>
      </c>
      <c r="I110" s="31" t="str">
        <f>IF(F110&gt;Data!$K$6,"National Record","-")</f>
        <v>-</v>
      </c>
      <c r="J110" s="31" t="str">
        <f>IF(F110&gt;Data!$M$6,"World Record","-")</f>
        <v>-</v>
      </c>
    </row>
    <row r="111" spans="1:10" ht="16.5" thickBot="1">
      <c r="A111" s="158">
        <v>108</v>
      </c>
      <c r="B111" s="182">
        <v>108</v>
      </c>
      <c r="C111" s="183">
        <v>46</v>
      </c>
      <c r="D111" s="197" t="s">
        <v>403</v>
      </c>
      <c r="E111" s="184">
        <v>0</v>
      </c>
      <c r="F111" s="184">
        <v>45</v>
      </c>
      <c r="G111" s="184">
        <v>45</v>
      </c>
      <c r="H111" s="184">
        <v>171</v>
      </c>
      <c r="I111" s="31" t="str">
        <f>IF(F111&gt;Data!$K$6,"National Record","-")</f>
        <v>-</v>
      </c>
      <c r="J111" s="31" t="str">
        <f>IF(F111&gt;Data!$M$6,"World Record","-")</f>
        <v>-</v>
      </c>
    </row>
    <row r="112" spans="1:10" ht="16.5" thickBot="1">
      <c r="A112" s="158">
        <v>109</v>
      </c>
      <c r="B112" s="179">
        <v>108</v>
      </c>
      <c r="C112" s="180">
        <v>85</v>
      </c>
      <c r="D112" s="198" t="s">
        <v>247</v>
      </c>
      <c r="E112" s="181">
        <v>0</v>
      </c>
      <c r="F112" s="181">
        <v>45</v>
      </c>
      <c r="G112" s="181">
        <v>45</v>
      </c>
      <c r="H112" s="181">
        <v>119</v>
      </c>
      <c r="I112" s="31" t="str">
        <f>IF(F112&gt;Data!$K$6,"National Record","-")</f>
        <v>-</v>
      </c>
      <c r="J112" s="31" t="str">
        <f>IF(F112&gt;Data!$M$6,"World Record","-")</f>
        <v>-</v>
      </c>
    </row>
    <row r="113" spans="1:10" ht="16.5" thickBot="1">
      <c r="A113" s="158">
        <v>110</v>
      </c>
      <c r="B113" s="182">
        <v>108</v>
      </c>
      <c r="C113" s="183">
        <v>101</v>
      </c>
      <c r="D113" s="197" t="s">
        <v>246</v>
      </c>
      <c r="E113" s="184">
        <v>0</v>
      </c>
      <c r="F113" s="184">
        <v>45</v>
      </c>
      <c r="G113" s="184">
        <v>45</v>
      </c>
      <c r="H113" s="184">
        <v>98</v>
      </c>
      <c r="I113" s="31" t="str">
        <f>IF(F113&gt;Data!$K$6,"National Record","-")</f>
        <v>-</v>
      </c>
      <c r="J113" s="31" t="str">
        <f>IF(F113&gt;Data!$M$6,"World Record","-")</f>
        <v>-</v>
      </c>
    </row>
    <row r="114" spans="1:10" ht="16.5" thickBot="1">
      <c r="A114" s="158">
        <v>111</v>
      </c>
      <c r="B114" s="179">
        <v>108</v>
      </c>
      <c r="C114" s="180">
        <v>113</v>
      </c>
      <c r="D114" s="198" t="s">
        <v>299</v>
      </c>
      <c r="E114" s="181">
        <v>0</v>
      </c>
      <c r="F114" s="181">
        <v>45</v>
      </c>
      <c r="G114" s="181">
        <v>45</v>
      </c>
      <c r="H114" s="181">
        <v>87</v>
      </c>
      <c r="I114" s="31" t="str">
        <f>IF(F114&gt;Data!$K$6,"National Record","-")</f>
        <v>-</v>
      </c>
      <c r="J114" s="31" t="str">
        <f>IF(F114&gt;Data!$M$6,"World Record","-")</f>
        <v>-</v>
      </c>
    </row>
    <row r="115" spans="1:10" ht="16.5" thickBot="1">
      <c r="A115" s="158">
        <v>112</v>
      </c>
      <c r="B115" s="182">
        <v>108</v>
      </c>
      <c r="C115" s="183">
        <v>113</v>
      </c>
      <c r="D115" s="197" t="s">
        <v>223</v>
      </c>
      <c r="E115" s="184">
        <v>0</v>
      </c>
      <c r="F115" s="184">
        <v>45</v>
      </c>
      <c r="G115" s="184">
        <v>45</v>
      </c>
      <c r="H115" s="184">
        <v>87</v>
      </c>
      <c r="I115" s="31" t="str">
        <f>IF(F115&gt;Data!$K$6,"National Record","-")</f>
        <v>-</v>
      </c>
      <c r="J115" s="31" t="str">
        <f>IF(F115&gt;Data!$M$6,"World Record","-")</f>
        <v>-</v>
      </c>
    </row>
    <row r="116" spans="1:10" ht="16.5" thickBot="1">
      <c r="A116" s="158">
        <v>113</v>
      </c>
      <c r="B116" s="179">
        <v>108</v>
      </c>
      <c r="C116" s="180">
        <v>127</v>
      </c>
      <c r="D116" s="198" t="s">
        <v>338</v>
      </c>
      <c r="E116" s="181">
        <v>0</v>
      </c>
      <c r="F116" s="181">
        <v>45</v>
      </c>
      <c r="G116" s="181">
        <v>45</v>
      </c>
      <c r="H116" s="181">
        <v>77</v>
      </c>
      <c r="I116" s="31" t="str">
        <f>IF(F116&gt;Data!$K$6,"National Record","-")</f>
        <v>-</v>
      </c>
      <c r="J116" s="31" t="str">
        <f>IF(F116&gt;Data!$M$6,"World Record","-")</f>
        <v>-</v>
      </c>
    </row>
    <row r="117" spans="1:10" ht="16.5" thickBot="1">
      <c r="A117" s="158">
        <v>114</v>
      </c>
      <c r="B117" s="182">
        <v>108</v>
      </c>
      <c r="C117" s="183">
        <v>127</v>
      </c>
      <c r="D117" s="197" t="s">
        <v>180</v>
      </c>
      <c r="E117" s="184">
        <v>0</v>
      </c>
      <c r="F117" s="184">
        <v>45</v>
      </c>
      <c r="G117" s="184">
        <v>45</v>
      </c>
      <c r="H117" s="184">
        <v>77</v>
      </c>
      <c r="I117" s="31" t="str">
        <f>IF(F117&gt;Data!$K$6,"National Record","-")</f>
        <v>-</v>
      </c>
      <c r="J117" s="31" t="str">
        <f>IF(F117&gt;Data!$M$6,"World Record","-")</f>
        <v>-</v>
      </c>
    </row>
    <row r="118" spans="1:10" ht="16.5" thickBot="1">
      <c r="A118" s="158">
        <v>115</v>
      </c>
      <c r="B118" s="179">
        <v>108</v>
      </c>
      <c r="C118" s="180">
        <v>181</v>
      </c>
      <c r="D118" s="198" t="s">
        <v>474</v>
      </c>
      <c r="E118" s="181">
        <v>0</v>
      </c>
      <c r="F118" s="181">
        <v>45</v>
      </c>
      <c r="G118" s="181">
        <v>45</v>
      </c>
      <c r="H118" s="181">
        <v>45</v>
      </c>
      <c r="I118" s="31" t="str">
        <f>IF(F118&gt;Data!$K$6,"National Record","-")</f>
        <v>-</v>
      </c>
      <c r="J118" s="31" t="str">
        <f>IF(F118&gt;Data!$M$6,"World Record","-")</f>
        <v>-</v>
      </c>
    </row>
    <row r="119" spans="1:10" ht="16.5" thickBot="1">
      <c r="A119" s="158">
        <v>116</v>
      </c>
      <c r="B119" s="182">
        <v>108</v>
      </c>
      <c r="C119" s="183">
        <v>181</v>
      </c>
      <c r="D119" s="197" t="s">
        <v>237</v>
      </c>
      <c r="E119" s="184">
        <v>0</v>
      </c>
      <c r="F119" s="184">
        <v>45</v>
      </c>
      <c r="G119" s="184">
        <v>45</v>
      </c>
      <c r="H119" s="184">
        <v>45</v>
      </c>
      <c r="I119" s="31" t="str">
        <f>IF(F119&gt;Data!$K$6,"National Record","-")</f>
        <v>-</v>
      </c>
      <c r="J119" s="31" t="str">
        <f>IF(F119&gt;Data!$M$6,"World Record","-")</f>
        <v>-</v>
      </c>
    </row>
    <row r="120" spans="1:10" ht="16.5" thickBot="1">
      <c r="A120" s="158">
        <v>117</v>
      </c>
      <c r="B120" s="179">
        <v>117</v>
      </c>
      <c r="C120" s="180">
        <v>116</v>
      </c>
      <c r="D120" s="198" t="s">
        <v>329</v>
      </c>
      <c r="E120" s="181">
        <v>0</v>
      </c>
      <c r="F120" s="181">
        <v>42</v>
      </c>
      <c r="G120" s="181">
        <v>42</v>
      </c>
      <c r="H120" s="181">
        <v>84</v>
      </c>
      <c r="I120" s="31" t="str">
        <f>IF(F120&gt;Data!$K$6,"National Record","-")</f>
        <v>-</v>
      </c>
      <c r="J120" s="31" t="str">
        <f>IF(F120&gt;Data!$M$6,"World Record","-")</f>
        <v>-</v>
      </c>
    </row>
    <row r="121" spans="1:10" ht="16.5" thickBot="1">
      <c r="A121" s="158">
        <v>118</v>
      </c>
      <c r="B121" s="182">
        <v>118</v>
      </c>
      <c r="C121" s="183">
        <v>112</v>
      </c>
      <c r="D121" s="197" t="s">
        <v>506</v>
      </c>
      <c r="E121" s="184">
        <v>0</v>
      </c>
      <c r="F121" s="184">
        <v>36</v>
      </c>
      <c r="G121" s="184">
        <v>36</v>
      </c>
      <c r="H121" s="184">
        <v>89</v>
      </c>
      <c r="I121" s="31" t="str">
        <f>IF(F121&gt;Data!$K$6,"National Record","-")</f>
        <v>-</v>
      </c>
      <c r="J121" s="31" t="str">
        <f>IF(F121&gt;Data!$M$6,"World Record","-")</f>
        <v>-</v>
      </c>
    </row>
    <row r="122" spans="1:10" ht="16.5" thickBot="1">
      <c r="A122" s="158">
        <v>119</v>
      </c>
      <c r="B122" s="179">
        <v>119</v>
      </c>
      <c r="C122" s="180">
        <v>19</v>
      </c>
      <c r="D122" s="198" t="s">
        <v>322</v>
      </c>
      <c r="E122" s="181">
        <v>0</v>
      </c>
      <c r="F122" s="181">
        <v>30</v>
      </c>
      <c r="G122" s="181">
        <v>30</v>
      </c>
      <c r="H122" s="181">
        <v>325</v>
      </c>
      <c r="I122" s="31" t="str">
        <f>IF(F122&gt;Data!$K$6,"National Record","-")</f>
        <v>-</v>
      </c>
      <c r="J122" s="31" t="str">
        <f>IF(F122&gt;Data!$M$6,"World Record","-")</f>
        <v>-</v>
      </c>
    </row>
    <row r="123" spans="1:10" ht="16.5" thickBot="1">
      <c r="A123" s="158">
        <v>120</v>
      </c>
      <c r="B123" s="182">
        <v>119</v>
      </c>
      <c r="C123" s="183">
        <v>49</v>
      </c>
      <c r="D123" s="197" t="s">
        <v>399</v>
      </c>
      <c r="E123" s="184">
        <v>0</v>
      </c>
      <c r="F123" s="184">
        <v>30</v>
      </c>
      <c r="G123" s="184">
        <v>30</v>
      </c>
      <c r="H123" s="184">
        <v>167</v>
      </c>
      <c r="I123" s="31" t="str">
        <f>IF(F123&gt;Data!$K$6,"National Record","-")</f>
        <v>-</v>
      </c>
      <c r="J123" s="31" t="str">
        <f>IF(F123&gt;Data!$M$6,"World Record","-")</f>
        <v>-</v>
      </c>
    </row>
    <row r="124" spans="1:10" ht="16.5" thickBot="1">
      <c r="A124" s="158">
        <v>121</v>
      </c>
      <c r="B124" s="179">
        <v>119</v>
      </c>
      <c r="C124" s="180">
        <v>52</v>
      </c>
      <c r="D124" s="198" t="s">
        <v>442</v>
      </c>
      <c r="E124" s="181">
        <v>0</v>
      </c>
      <c r="F124" s="181">
        <v>30</v>
      </c>
      <c r="G124" s="181">
        <v>30</v>
      </c>
      <c r="H124" s="181">
        <v>156</v>
      </c>
      <c r="I124" s="31" t="str">
        <f>IF(F124&gt;Data!$K$6,"National Record","-")</f>
        <v>-</v>
      </c>
      <c r="J124" s="31" t="str">
        <f>IF(F124&gt;Data!$M$6,"World Record","-")</f>
        <v>-</v>
      </c>
    </row>
    <row r="125" spans="1:10" ht="16.5" thickBot="1">
      <c r="A125" s="158">
        <v>122</v>
      </c>
      <c r="B125" s="182">
        <v>119</v>
      </c>
      <c r="C125" s="183">
        <v>52</v>
      </c>
      <c r="D125" s="197" t="s">
        <v>409</v>
      </c>
      <c r="E125" s="184">
        <v>0</v>
      </c>
      <c r="F125" s="184">
        <v>30</v>
      </c>
      <c r="G125" s="184">
        <v>30</v>
      </c>
      <c r="H125" s="184">
        <v>156</v>
      </c>
      <c r="I125" s="31" t="str">
        <f>IF(F125&gt;Data!$K$6,"National Record","-")</f>
        <v>-</v>
      </c>
      <c r="J125" s="31" t="str">
        <f>IF(F125&gt;Data!$M$6,"World Record","-")</f>
        <v>-</v>
      </c>
    </row>
    <row r="126" spans="1:10" ht="16.5" thickBot="1">
      <c r="A126" s="158">
        <v>123</v>
      </c>
      <c r="B126" s="179">
        <v>119</v>
      </c>
      <c r="C126" s="180">
        <v>65</v>
      </c>
      <c r="D126" s="198" t="s">
        <v>454</v>
      </c>
      <c r="E126" s="181">
        <v>0</v>
      </c>
      <c r="F126" s="181">
        <v>30</v>
      </c>
      <c r="G126" s="181">
        <v>30</v>
      </c>
      <c r="H126" s="181">
        <v>146</v>
      </c>
      <c r="I126" s="31" t="str">
        <f>IF(F126&gt;Data!$K$6,"National Record","-")</f>
        <v>-</v>
      </c>
      <c r="J126" s="31" t="str">
        <f>IF(F126&gt;Data!$M$6,"World Record","-")</f>
        <v>-</v>
      </c>
    </row>
    <row r="127" spans="1:10" ht="16.5" thickBot="1">
      <c r="A127" s="158">
        <v>124</v>
      </c>
      <c r="B127" s="182">
        <v>119</v>
      </c>
      <c r="C127" s="183">
        <v>65</v>
      </c>
      <c r="D127" s="197" t="s">
        <v>316</v>
      </c>
      <c r="E127" s="184">
        <v>0</v>
      </c>
      <c r="F127" s="184">
        <v>30</v>
      </c>
      <c r="G127" s="184">
        <v>30</v>
      </c>
      <c r="H127" s="184">
        <v>146</v>
      </c>
      <c r="I127" s="31" t="str">
        <f>IF(F127&gt;Data!$K$6,"National Record","-")</f>
        <v>-</v>
      </c>
      <c r="J127" s="31" t="str">
        <f>IF(F127&gt;Data!$M$6,"World Record","-")</f>
        <v>-</v>
      </c>
    </row>
    <row r="128" spans="1:10" ht="16.5" thickBot="1">
      <c r="A128" s="158">
        <v>125</v>
      </c>
      <c r="B128" s="179">
        <v>119</v>
      </c>
      <c r="C128" s="180">
        <v>71</v>
      </c>
      <c r="D128" s="198" t="s">
        <v>250</v>
      </c>
      <c r="E128" s="181">
        <v>0</v>
      </c>
      <c r="F128" s="181">
        <v>30</v>
      </c>
      <c r="G128" s="181">
        <v>30</v>
      </c>
      <c r="H128" s="181">
        <v>135</v>
      </c>
      <c r="I128" s="31" t="str">
        <f>IF(F128&gt;Data!$K$6,"National Record","-")</f>
        <v>-</v>
      </c>
      <c r="J128" s="31" t="str">
        <f>IF(F128&gt;Data!$M$6,"World Record","-")</f>
        <v>-</v>
      </c>
    </row>
    <row r="129" spans="1:10" ht="16.5" thickBot="1">
      <c r="A129" s="158">
        <v>126</v>
      </c>
      <c r="B129" s="182">
        <v>119</v>
      </c>
      <c r="C129" s="183">
        <v>75</v>
      </c>
      <c r="D129" s="197" t="s">
        <v>344</v>
      </c>
      <c r="E129" s="184">
        <v>0</v>
      </c>
      <c r="F129" s="184">
        <v>30</v>
      </c>
      <c r="G129" s="184">
        <v>30</v>
      </c>
      <c r="H129" s="184">
        <v>125</v>
      </c>
      <c r="I129" s="31" t="str">
        <f>IF(F129&gt;Data!$K$6,"National Record","-")</f>
        <v>-</v>
      </c>
      <c r="J129" s="31" t="str">
        <f>IF(F129&gt;Data!$M$6,"World Record","-")</f>
        <v>-</v>
      </c>
    </row>
    <row r="130" spans="1:10" ht="16.5" thickBot="1">
      <c r="A130" s="158">
        <v>127</v>
      </c>
      <c r="B130" s="179">
        <v>119</v>
      </c>
      <c r="C130" s="180">
        <v>75</v>
      </c>
      <c r="D130" s="198" t="s">
        <v>193</v>
      </c>
      <c r="E130" s="181">
        <v>0</v>
      </c>
      <c r="F130" s="181">
        <v>30</v>
      </c>
      <c r="G130" s="181">
        <v>30</v>
      </c>
      <c r="H130" s="181">
        <v>125</v>
      </c>
      <c r="I130" s="137" t="str">
        <f>IF(F130&gt;Data!$K$6,"National Record","-")</f>
        <v>-</v>
      </c>
      <c r="J130" s="137" t="str">
        <f>IF(F130&gt;Data!$M$6,"World Record","-")</f>
        <v>-</v>
      </c>
    </row>
    <row r="131" spans="1:10" ht="16.5" thickBot="1">
      <c r="A131" s="158">
        <v>128</v>
      </c>
      <c r="B131" s="182">
        <v>119</v>
      </c>
      <c r="C131" s="183">
        <v>75</v>
      </c>
      <c r="D131" s="197" t="s">
        <v>305</v>
      </c>
      <c r="E131" s="184">
        <v>0</v>
      </c>
      <c r="F131" s="184">
        <v>30</v>
      </c>
      <c r="G131" s="184">
        <v>30</v>
      </c>
      <c r="H131" s="184">
        <v>125</v>
      </c>
      <c r="I131" s="31" t="str">
        <f>IF(F131&gt;Data!$K$6,"National Record","-")</f>
        <v>-</v>
      </c>
      <c r="J131" s="31" t="str">
        <f>IF(F131&gt;Data!$M$6,"World Record","-")</f>
        <v>-</v>
      </c>
    </row>
    <row r="132" spans="1:10" ht="16.5" thickBot="1">
      <c r="A132" s="158">
        <v>129</v>
      </c>
      <c r="B132" s="179">
        <v>119</v>
      </c>
      <c r="C132" s="180">
        <v>75</v>
      </c>
      <c r="D132" s="198" t="s">
        <v>296</v>
      </c>
      <c r="E132" s="181">
        <v>0</v>
      </c>
      <c r="F132" s="181">
        <v>30</v>
      </c>
      <c r="G132" s="181">
        <v>30</v>
      </c>
      <c r="H132" s="181">
        <v>125</v>
      </c>
      <c r="I132" s="31" t="str">
        <f>IF(F132&gt;Data!$K$6,"National Record","-")</f>
        <v>-</v>
      </c>
      <c r="J132" s="31" t="str">
        <f>IF(F132&gt;Data!$M$6,"World Record","-")</f>
        <v>-</v>
      </c>
    </row>
    <row r="133" spans="1:10" ht="16.5" thickBot="1">
      <c r="A133" s="158">
        <v>130</v>
      </c>
      <c r="B133" s="182">
        <v>119</v>
      </c>
      <c r="C133" s="183">
        <v>75</v>
      </c>
      <c r="D133" s="197" t="s">
        <v>453</v>
      </c>
      <c r="E133" s="184">
        <v>0</v>
      </c>
      <c r="F133" s="184">
        <v>30</v>
      </c>
      <c r="G133" s="184">
        <v>30</v>
      </c>
      <c r="H133" s="184">
        <v>125</v>
      </c>
      <c r="I133" s="31" t="str">
        <f>IF(F133&gt;Data!$K$6,"National Record","-")</f>
        <v>-</v>
      </c>
      <c r="J133" s="31" t="str">
        <f>IF(F133&gt;Data!$M$6,"World Record","-")</f>
        <v>-</v>
      </c>
    </row>
    <row r="134" spans="1:10" ht="16.5" thickBot="1">
      <c r="A134" s="158">
        <v>131</v>
      </c>
      <c r="B134" s="179">
        <v>119</v>
      </c>
      <c r="C134" s="180">
        <v>95</v>
      </c>
      <c r="D134" s="198" t="s">
        <v>293</v>
      </c>
      <c r="E134" s="181">
        <v>0</v>
      </c>
      <c r="F134" s="181">
        <v>30</v>
      </c>
      <c r="G134" s="181">
        <v>30</v>
      </c>
      <c r="H134" s="181">
        <v>104</v>
      </c>
      <c r="I134" s="31" t="str">
        <f>IF(F134&gt;Data!$K$6,"National Record","-")</f>
        <v>-</v>
      </c>
      <c r="J134" s="31" t="str">
        <f>IF(F134&gt;Data!$M$6,"World Record","-")</f>
        <v>-</v>
      </c>
    </row>
    <row r="135" spans="1:10" ht="16.5" thickBot="1">
      <c r="A135" s="158">
        <v>132</v>
      </c>
      <c r="B135" s="182">
        <v>119</v>
      </c>
      <c r="C135" s="183">
        <v>95</v>
      </c>
      <c r="D135" s="197" t="s">
        <v>310</v>
      </c>
      <c r="E135" s="184">
        <v>0</v>
      </c>
      <c r="F135" s="184">
        <v>30</v>
      </c>
      <c r="G135" s="184">
        <v>30</v>
      </c>
      <c r="H135" s="184">
        <v>104</v>
      </c>
      <c r="I135" s="31" t="str">
        <f>IF(F135&gt;Data!$K$6,"National Record","-")</f>
        <v>-</v>
      </c>
      <c r="J135" s="31" t="str">
        <f>IF(F135&gt;Data!$M$6,"World Record","-")</f>
        <v>-</v>
      </c>
    </row>
    <row r="136" spans="1:10" ht="16.5" thickBot="1">
      <c r="A136" s="158">
        <v>133</v>
      </c>
      <c r="B136" s="179">
        <v>119</v>
      </c>
      <c r="C136" s="180">
        <v>103</v>
      </c>
      <c r="D136" s="198" t="s">
        <v>202</v>
      </c>
      <c r="E136" s="181">
        <v>0</v>
      </c>
      <c r="F136" s="181">
        <v>30</v>
      </c>
      <c r="G136" s="181">
        <v>30</v>
      </c>
      <c r="H136" s="181">
        <v>93</v>
      </c>
      <c r="I136" s="31" t="str">
        <f>IF(F136&gt;Data!$K$6,"National Record","-")</f>
        <v>-</v>
      </c>
      <c r="J136" s="31" t="str">
        <f>IF(F136&gt;Data!$M$6,"World Record","-")</f>
        <v>-</v>
      </c>
    </row>
    <row r="137" spans="1:10" ht="16.5" thickBot="1">
      <c r="A137" s="158">
        <v>134</v>
      </c>
      <c r="B137" s="182">
        <v>119</v>
      </c>
      <c r="C137" s="183">
        <v>103</v>
      </c>
      <c r="D137" s="197" t="s">
        <v>206</v>
      </c>
      <c r="E137" s="184">
        <v>0</v>
      </c>
      <c r="F137" s="184">
        <v>30</v>
      </c>
      <c r="G137" s="184">
        <v>30</v>
      </c>
      <c r="H137" s="184">
        <v>93</v>
      </c>
      <c r="I137" s="31" t="str">
        <f>IF(F137&gt;Data!$K$6,"National Record","-")</f>
        <v>-</v>
      </c>
      <c r="J137" s="31" t="str">
        <f>IF(F137&gt;Data!$M$6,"World Record","-")</f>
        <v>-</v>
      </c>
    </row>
    <row r="138" spans="1:10" ht="16.5" thickBot="1">
      <c r="A138" s="158">
        <v>135</v>
      </c>
      <c r="B138" s="179">
        <v>119</v>
      </c>
      <c r="C138" s="180">
        <v>103</v>
      </c>
      <c r="D138" s="198" t="s">
        <v>200</v>
      </c>
      <c r="E138" s="181">
        <v>0</v>
      </c>
      <c r="F138" s="181">
        <v>30</v>
      </c>
      <c r="G138" s="181">
        <v>30</v>
      </c>
      <c r="H138" s="181">
        <v>93</v>
      </c>
      <c r="I138" s="31" t="str">
        <f>IF(F138&gt;Data!$K$6,"National Record","-")</f>
        <v>-</v>
      </c>
      <c r="J138" s="31" t="str">
        <f>IF(F138&gt;Data!$M$6,"World Record","-")</f>
        <v>-</v>
      </c>
    </row>
    <row r="139" spans="1:10" ht="16.5" thickBot="1">
      <c r="A139" s="158">
        <v>136</v>
      </c>
      <c r="B139" s="182">
        <v>119</v>
      </c>
      <c r="C139" s="183">
        <v>119</v>
      </c>
      <c r="D139" s="197" t="s">
        <v>492</v>
      </c>
      <c r="E139" s="184">
        <v>0</v>
      </c>
      <c r="F139" s="184">
        <v>30</v>
      </c>
      <c r="G139" s="184">
        <v>30</v>
      </c>
      <c r="H139" s="184">
        <v>83</v>
      </c>
      <c r="I139" s="31" t="str">
        <f>IF(F139&gt;Data!$K$6,"National Record","-")</f>
        <v>-</v>
      </c>
      <c r="J139" s="31" t="str">
        <f>IF(F139&gt;Data!$M$6,"World Record","-")</f>
        <v>-</v>
      </c>
    </row>
    <row r="140" spans="1:10" ht="16.5" thickBot="1">
      <c r="A140" s="158">
        <v>137</v>
      </c>
      <c r="B140" s="179">
        <v>119</v>
      </c>
      <c r="C140" s="180">
        <v>119</v>
      </c>
      <c r="D140" s="198" t="s">
        <v>278</v>
      </c>
      <c r="E140" s="181">
        <v>0</v>
      </c>
      <c r="F140" s="181">
        <v>30</v>
      </c>
      <c r="G140" s="181">
        <v>30</v>
      </c>
      <c r="H140" s="181">
        <v>83</v>
      </c>
      <c r="I140" s="31" t="str">
        <f>IF(F140&gt;Data!$K$6,"National Record","-")</f>
        <v>-</v>
      </c>
      <c r="J140" s="31" t="str">
        <f>IF(F140&gt;Data!$M$6,"World Record","-")</f>
        <v>-</v>
      </c>
    </row>
    <row r="141" spans="1:10" ht="16.5" thickBot="1">
      <c r="A141" s="158">
        <v>138</v>
      </c>
      <c r="B141" s="182">
        <v>119</v>
      </c>
      <c r="C141" s="183">
        <v>119</v>
      </c>
      <c r="D141" s="197" t="s">
        <v>171</v>
      </c>
      <c r="E141" s="184">
        <v>0</v>
      </c>
      <c r="F141" s="184">
        <v>30</v>
      </c>
      <c r="G141" s="184">
        <v>30</v>
      </c>
      <c r="H141" s="184">
        <v>83</v>
      </c>
      <c r="I141" s="31" t="str">
        <f>IF(F141&gt;Data!$K$6,"National Record","-")</f>
        <v>-</v>
      </c>
      <c r="J141" s="31" t="str">
        <f>IF(F141&gt;Data!$M$6,"World Record","-")</f>
        <v>-</v>
      </c>
    </row>
    <row r="142" spans="1:10" ht="16.5" thickBot="1">
      <c r="A142" s="158">
        <v>139</v>
      </c>
      <c r="B142" s="179">
        <v>119</v>
      </c>
      <c r="C142" s="180">
        <v>135</v>
      </c>
      <c r="D142" s="198" t="s">
        <v>170</v>
      </c>
      <c r="E142" s="181">
        <v>0</v>
      </c>
      <c r="F142" s="181">
        <v>30</v>
      </c>
      <c r="G142" s="181">
        <v>30</v>
      </c>
      <c r="H142" s="181">
        <v>72</v>
      </c>
      <c r="I142" s="31" t="str">
        <f>IF(F142&gt;Data!$K$6,"National Record","-")</f>
        <v>-</v>
      </c>
      <c r="J142" s="31" t="str">
        <f>IF(F142&gt;Data!$M$6,"World Record","-")</f>
        <v>-</v>
      </c>
    </row>
    <row r="143" spans="1:10" ht="16.5" thickBot="1">
      <c r="A143" s="158">
        <v>140</v>
      </c>
      <c r="B143" s="182">
        <v>119</v>
      </c>
      <c r="C143" s="183">
        <v>135</v>
      </c>
      <c r="D143" s="197" t="s">
        <v>440</v>
      </c>
      <c r="E143" s="184">
        <v>0</v>
      </c>
      <c r="F143" s="184">
        <v>30</v>
      </c>
      <c r="G143" s="184">
        <v>30</v>
      </c>
      <c r="H143" s="184">
        <v>72</v>
      </c>
      <c r="I143" s="31" t="str">
        <f>IF(F143&gt;Data!$K$6,"National Record","-")</f>
        <v>-</v>
      </c>
      <c r="J143" s="31" t="str">
        <f>IF(F143&gt;Data!$M$6,"World Record","-")</f>
        <v>-</v>
      </c>
    </row>
    <row r="144" spans="1:10" ht="16.5" thickBot="1">
      <c r="A144" s="158">
        <v>141</v>
      </c>
      <c r="B144" s="179">
        <v>119</v>
      </c>
      <c r="C144" s="180">
        <v>135</v>
      </c>
      <c r="D144" s="198" t="s">
        <v>238</v>
      </c>
      <c r="E144" s="181">
        <v>0</v>
      </c>
      <c r="F144" s="181">
        <v>30</v>
      </c>
      <c r="G144" s="181">
        <v>30</v>
      </c>
      <c r="H144" s="181">
        <v>72</v>
      </c>
      <c r="I144" s="31" t="str">
        <f>IF(F144&gt;Data!$K$6,"National Record","-")</f>
        <v>-</v>
      </c>
      <c r="J144" s="31" t="str">
        <f>IF(F144&gt;Data!$M$6,"World Record","-")</f>
        <v>-</v>
      </c>
    </row>
    <row r="145" spans="1:10" ht="16.5" thickBot="1">
      <c r="A145" s="158">
        <v>142</v>
      </c>
      <c r="B145" s="182">
        <v>119</v>
      </c>
      <c r="C145" s="183">
        <v>135</v>
      </c>
      <c r="D145" s="197" t="s">
        <v>468</v>
      </c>
      <c r="E145" s="184">
        <v>0</v>
      </c>
      <c r="F145" s="184">
        <v>30</v>
      </c>
      <c r="G145" s="184">
        <v>30</v>
      </c>
      <c r="H145" s="184">
        <v>72</v>
      </c>
      <c r="I145" s="31" t="str">
        <f>IF(F145&gt;Data!$K$6,"National Record","-")</f>
        <v>-</v>
      </c>
      <c r="J145" s="31" t="str">
        <f>IF(F145&gt;Data!$M$6,"World Record","-")</f>
        <v>-</v>
      </c>
    </row>
    <row r="146" spans="1:10" ht="16.5" thickBot="1">
      <c r="A146" s="158">
        <v>143</v>
      </c>
      <c r="B146" s="179">
        <v>119</v>
      </c>
      <c r="C146" s="180">
        <v>150</v>
      </c>
      <c r="D146" s="198" t="s">
        <v>204</v>
      </c>
      <c r="E146" s="181">
        <v>0</v>
      </c>
      <c r="F146" s="181">
        <v>30</v>
      </c>
      <c r="G146" s="181">
        <v>30</v>
      </c>
      <c r="H146" s="181">
        <v>62</v>
      </c>
      <c r="I146" s="31" t="str">
        <f>IF(F146&gt;Data!$K$6,"National Record","-")</f>
        <v>-</v>
      </c>
      <c r="J146" s="31" t="str">
        <f>IF(F146&gt;Data!$M$6,"World Record","-")</f>
        <v>-</v>
      </c>
    </row>
    <row r="147" spans="1:10" ht="16.5" thickBot="1">
      <c r="A147" s="158">
        <v>144</v>
      </c>
      <c r="B147" s="182">
        <v>119</v>
      </c>
      <c r="C147" s="183">
        <v>150</v>
      </c>
      <c r="D147" s="197" t="s">
        <v>217</v>
      </c>
      <c r="E147" s="184">
        <v>0</v>
      </c>
      <c r="F147" s="184">
        <v>30</v>
      </c>
      <c r="G147" s="184">
        <v>30</v>
      </c>
      <c r="H147" s="184">
        <v>62</v>
      </c>
      <c r="I147" s="31" t="str">
        <f>IF(F147&gt;Data!$K$6,"National Record","-")</f>
        <v>-</v>
      </c>
      <c r="J147" s="31" t="str">
        <f>IF(F147&gt;Data!$M$6,"World Record","-")</f>
        <v>-</v>
      </c>
    </row>
    <row r="148" spans="1:10" ht="16.5" thickBot="1">
      <c r="A148" s="158">
        <v>145</v>
      </c>
      <c r="B148" s="179">
        <v>119</v>
      </c>
      <c r="C148" s="180">
        <v>150</v>
      </c>
      <c r="D148" s="198" t="s">
        <v>417</v>
      </c>
      <c r="E148" s="181">
        <v>0</v>
      </c>
      <c r="F148" s="181">
        <v>30</v>
      </c>
      <c r="G148" s="181">
        <v>30</v>
      </c>
      <c r="H148" s="181">
        <v>62</v>
      </c>
      <c r="I148" s="31" t="str">
        <f>IF(F148&gt;Data!$K$6,"National Record","-")</f>
        <v>-</v>
      </c>
      <c r="J148" s="31" t="str">
        <f>IF(F148&gt;Data!$M$6,"World Record","-")</f>
        <v>-</v>
      </c>
    </row>
    <row r="149" spans="1:10" ht="16.5" thickBot="1">
      <c r="A149" s="158">
        <v>146</v>
      </c>
      <c r="B149" s="182">
        <v>119</v>
      </c>
      <c r="C149" s="183">
        <v>150</v>
      </c>
      <c r="D149" s="197" t="s">
        <v>165</v>
      </c>
      <c r="E149" s="184">
        <v>0</v>
      </c>
      <c r="F149" s="184">
        <v>30</v>
      </c>
      <c r="G149" s="184">
        <v>30</v>
      </c>
      <c r="H149" s="184">
        <v>62</v>
      </c>
      <c r="I149" s="31" t="str">
        <f>IF(F149&gt;Data!$K$6,"National Record","-")</f>
        <v>-</v>
      </c>
      <c r="J149" s="31" t="str">
        <f>IF(F149&gt;Data!$M$6,"World Record","-")</f>
        <v>-</v>
      </c>
    </row>
    <row r="150" spans="1:10" ht="16.5" thickBot="1">
      <c r="A150" s="158">
        <v>147</v>
      </c>
      <c r="B150" s="191">
        <v>119</v>
      </c>
      <c r="C150" s="180">
        <v>173</v>
      </c>
      <c r="D150" s="198" t="s">
        <v>335</v>
      </c>
      <c r="E150" s="181">
        <v>0</v>
      </c>
      <c r="F150" s="181">
        <v>30</v>
      </c>
      <c r="G150" s="181">
        <v>30</v>
      </c>
      <c r="H150" s="181">
        <v>51</v>
      </c>
      <c r="I150" s="31" t="str">
        <f>IF(F150&gt;Data!$K$6,"National Record","-")</f>
        <v>-</v>
      </c>
      <c r="J150" s="31" t="str">
        <f>IF(F150&gt;Data!$M$6,"World Record","-")</f>
        <v>-</v>
      </c>
    </row>
    <row r="151" spans="1:10" ht="16.5" thickBot="1">
      <c r="A151" s="158">
        <v>148</v>
      </c>
      <c r="B151" s="175">
        <v>119</v>
      </c>
      <c r="C151" s="176">
        <v>173</v>
      </c>
      <c r="D151" s="199" t="s">
        <v>249</v>
      </c>
      <c r="E151" s="178">
        <v>0</v>
      </c>
      <c r="F151" s="178">
        <v>30</v>
      </c>
      <c r="G151" s="178">
        <v>30</v>
      </c>
      <c r="H151" s="178">
        <v>51</v>
      </c>
      <c r="I151" s="31" t="str">
        <f>IF(F151&gt;Data!$K$6,"National Record","-")</f>
        <v>-</v>
      </c>
      <c r="J151" s="31" t="str">
        <f>IF(F151&gt;Data!$M$6,"World Record","-")</f>
        <v>-</v>
      </c>
    </row>
    <row r="152" spans="1:10" ht="16.5" thickBot="1">
      <c r="A152" s="158">
        <v>149</v>
      </c>
      <c r="B152" s="179">
        <v>119</v>
      </c>
      <c r="C152" s="180">
        <v>173</v>
      </c>
      <c r="D152" s="198" t="s">
        <v>413</v>
      </c>
      <c r="E152" s="181">
        <v>0</v>
      </c>
      <c r="F152" s="181">
        <v>30</v>
      </c>
      <c r="G152" s="181">
        <v>30</v>
      </c>
      <c r="H152" s="181">
        <v>51</v>
      </c>
      <c r="I152" s="31" t="str">
        <f>IF(F152&gt;Data!$K$6,"National Record","-")</f>
        <v>-</v>
      </c>
      <c r="J152" s="31" t="str">
        <f>IF(F152&gt;Data!$M$6,"World Record","-")</f>
        <v>-</v>
      </c>
    </row>
    <row r="153" spans="1:10" ht="16.5" thickBot="1">
      <c r="A153" s="158">
        <v>150</v>
      </c>
      <c r="B153" s="182">
        <v>119</v>
      </c>
      <c r="C153" s="183">
        <v>173</v>
      </c>
      <c r="D153" s="197" t="s">
        <v>332</v>
      </c>
      <c r="E153" s="184">
        <v>0</v>
      </c>
      <c r="F153" s="184">
        <v>30</v>
      </c>
      <c r="G153" s="184">
        <v>30</v>
      </c>
      <c r="H153" s="184">
        <v>51</v>
      </c>
      <c r="I153" s="31" t="str">
        <f>IF(F153&gt;Data!$K$6,"National Record","-")</f>
        <v>-</v>
      </c>
      <c r="J153" s="31" t="str">
        <f>IF(F153&gt;Data!$M$6,"World Record","-")</f>
        <v>-</v>
      </c>
    </row>
    <row r="154" spans="1:10" ht="16.5" thickBot="1">
      <c r="A154" s="158">
        <v>151</v>
      </c>
      <c r="B154" s="179">
        <v>119</v>
      </c>
      <c r="C154" s="180">
        <v>173</v>
      </c>
      <c r="D154" s="198" t="s">
        <v>363</v>
      </c>
      <c r="E154" s="181">
        <v>0</v>
      </c>
      <c r="F154" s="181">
        <v>30</v>
      </c>
      <c r="G154" s="181">
        <v>30</v>
      </c>
      <c r="H154" s="181">
        <v>51</v>
      </c>
      <c r="I154" s="31" t="str">
        <f>IF(F154&gt;Data!$K$6,"National Record","-")</f>
        <v>-</v>
      </c>
      <c r="J154" s="31" t="str">
        <f>IF(F154&gt;Data!$M$6,"World Record","-")</f>
        <v>-</v>
      </c>
    </row>
    <row r="155" spans="1:10" ht="16.5" thickBot="1">
      <c r="A155" s="158">
        <v>152</v>
      </c>
      <c r="B155" s="182">
        <v>119</v>
      </c>
      <c r="C155" s="183">
        <v>193</v>
      </c>
      <c r="D155" s="197" t="s">
        <v>435</v>
      </c>
      <c r="E155" s="184">
        <v>0</v>
      </c>
      <c r="F155" s="184">
        <v>30</v>
      </c>
      <c r="G155" s="184">
        <v>30</v>
      </c>
      <c r="H155" s="184">
        <v>41</v>
      </c>
      <c r="I155" s="31" t="str">
        <f>IF(F155&gt;Data!$K$6,"National Record","-")</f>
        <v>-</v>
      </c>
      <c r="J155" s="31" t="str">
        <f>IF(F155&gt;Data!$M$6,"World Record","-")</f>
        <v>-</v>
      </c>
    </row>
    <row r="156" spans="1:10" ht="16.5" thickBot="1">
      <c r="A156" s="158">
        <v>153</v>
      </c>
      <c r="B156" s="179">
        <v>119</v>
      </c>
      <c r="C156" s="180">
        <v>193</v>
      </c>
      <c r="D156" s="198" t="s">
        <v>499</v>
      </c>
      <c r="E156" s="181">
        <v>0</v>
      </c>
      <c r="F156" s="181">
        <v>30</v>
      </c>
      <c r="G156" s="181">
        <v>30</v>
      </c>
      <c r="H156" s="181">
        <v>41</v>
      </c>
      <c r="I156" s="31" t="str">
        <f>IF(F156&gt;Data!$K$6,"National Record","-")</f>
        <v>-</v>
      </c>
      <c r="J156" s="31" t="str">
        <f>IF(F156&gt;Data!$M$6,"World Record","-")</f>
        <v>-</v>
      </c>
    </row>
    <row r="157" spans="1:10" ht="16.5" thickBot="1">
      <c r="A157" s="158">
        <v>154</v>
      </c>
      <c r="B157" s="182">
        <v>119</v>
      </c>
      <c r="C157" s="183">
        <v>193</v>
      </c>
      <c r="D157" s="197" t="s">
        <v>235</v>
      </c>
      <c r="E157" s="184">
        <v>0</v>
      </c>
      <c r="F157" s="184">
        <v>30</v>
      </c>
      <c r="G157" s="184">
        <v>30</v>
      </c>
      <c r="H157" s="184">
        <v>41</v>
      </c>
      <c r="I157" s="31" t="str">
        <f>IF(F157&gt;Data!$K$6,"National Record","-")</f>
        <v>-</v>
      </c>
      <c r="J157" s="31" t="str">
        <f>IF(F157&gt;Data!$M$6,"World Record","-")</f>
        <v>-</v>
      </c>
    </row>
    <row r="158" spans="1:10" ht="16.5" thickBot="1">
      <c r="A158" s="158">
        <v>155</v>
      </c>
      <c r="B158" s="179">
        <v>119</v>
      </c>
      <c r="C158" s="180">
        <v>193</v>
      </c>
      <c r="D158" s="198" t="s">
        <v>224</v>
      </c>
      <c r="E158" s="181">
        <v>0</v>
      </c>
      <c r="F158" s="181">
        <v>30</v>
      </c>
      <c r="G158" s="181">
        <v>30</v>
      </c>
      <c r="H158" s="181">
        <v>41</v>
      </c>
      <c r="I158" s="31" t="str">
        <f>IF(F158&gt;Data!$K$6,"National Record","-")</f>
        <v>-</v>
      </c>
      <c r="J158" s="31" t="str">
        <f>IF(F158&gt;Data!$M$6,"World Record","-")</f>
        <v>-</v>
      </c>
    </row>
    <row r="159" spans="1:10" ht="16.5" thickBot="1">
      <c r="A159" s="158">
        <v>156</v>
      </c>
      <c r="B159" s="182">
        <v>119</v>
      </c>
      <c r="C159" s="183">
        <v>193</v>
      </c>
      <c r="D159" s="197" t="s">
        <v>459</v>
      </c>
      <c r="E159" s="184">
        <v>0</v>
      </c>
      <c r="F159" s="184">
        <v>30</v>
      </c>
      <c r="G159" s="184">
        <v>30</v>
      </c>
      <c r="H159" s="184">
        <v>41</v>
      </c>
      <c r="I159" s="31" t="str">
        <f>IF(F159&gt;Data!$K$6,"National Record","-")</f>
        <v>-</v>
      </c>
      <c r="J159" s="31" t="str">
        <f>IF(F159&gt;Data!$M$6,"World Record","-")</f>
        <v>-</v>
      </c>
    </row>
    <row r="160" spans="1:10" ht="16.5" thickBot="1">
      <c r="A160" s="158">
        <v>157</v>
      </c>
      <c r="B160" s="179">
        <v>119</v>
      </c>
      <c r="C160" s="180">
        <v>193</v>
      </c>
      <c r="D160" s="198" t="s">
        <v>493</v>
      </c>
      <c r="E160" s="181">
        <v>0</v>
      </c>
      <c r="F160" s="181">
        <v>30</v>
      </c>
      <c r="G160" s="181">
        <v>30</v>
      </c>
      <c r="H160" s="181">
        <v>41</v>
      </c>
      <c r="I160" s="31" t="str">
        <f>IF(F160&gt;Data!$K$6,"National Record","-")</f>
        <v>-</v>
      </c>
      <c r="J160" s="31" t="str">
        <f>IF(F160&gt;Data!$M$6,"World Record","-")</f>
        <v>-</v>
      </c>
    </row>
    <row r="161" spans="1:10" ht="16.5" thickBot="1">
      <c r="A161" s="158">
        <v>158</v>
      </c>
      <c r="B161" s="182">
        <v>119</v>
      </c>
      <c r="C161" s="183">
        <v>193</v>
      </c>
      <c r="D161" s="197" t="s">
        <v>372</v>
      </c>
      <c r="E161" s="184">
        <v>0</v>
      </c>
      <c r="F161" s="184">
        <v>30</v>
      </c>
      <c r="G161" s="184">
        <v>30</v>
      </c>
      <c r="H161" s="184">
        <v>41</v>
      </c>
      <c r="I161" s="31" t="str">
        <f>IF(F161&gt;Data!$K$6,"National Record","-")</f>
        <v>-</v>
      </c>
      <c r="J161" s="31" t="str">
        <f>IF(F161&gt;Data!$M$6,"World Record","-")</f>
        <v>-</v>
      </c>
    </row>
    <row r="162" spans="1:10" ht="16.5" thickBot="1">
      <c r="A162" s="158">
        <v>159</v>
      </c>
      <c r="B162" s="179">
        <v>119</v>
      </c>
      <c r="C162" s="180">
        <v>193</v>
      </c>
      <c r="D162" s="198" t="s">
        <v>478</v>
      </c>
      <c r="E162" s="181">
        <v>0</v>
      </c>
      <c r="F162" s="181">
        <v>30</v>
      </c>
      <c r="G162" s="181">
        <v>30</v>
      </c>
      <c r="H162" s="181">
        <v>41</v>
      </c>
      <c r="I162" s="31" t="str">
        <f>IF(F162&gt;Data!$K$6,"National Record","-")</f>
        <v>-</v>
      </c>
      <c r="J162" s="31" t="str">
        <f>IF(F162&gt;Data!$M$6,"World Record","-")</f>
        <v>-</v>
      </c>
    </row>
    <row r="163" spans="1:10" ht="16.5" thickBot="1">
      <c r="A163" s="158">
        <v>160</v>
      </c>
      <c r="B163" s="182">
        <v>119</v>
      </c>
      <c r="C163" s="183">
        <v>193</v>
      </c>
      <c r="D163" s="197" t="s">
        <v>307</v>
      </c>
      <c r="E163" s="184">
        <v>0</v>
      </c>
      <c r="F163" s="184">
        <v>30</v>
      </c>
      <c r="G163" s="184">
        <v>30</v>
      </c>
      <c r="H163" s="184">
        <v>41</v>
      </c>
      <c r="I163" s="31" t="str">
        <f>IF(F163&gt;Data!$K$6,"National Record","-")</f>
        <v>-</v>
      </c>
      <c r="J163" s="31" t="str">
        <f>IF(F163&gt;Data!$M$6,"World Record","-")</f>
        <v>-</v>
      </c>
    </row>
    <row r="164" spans="1:10" ht="16.5" thickBot="1">
      <c r="A164" s="158">
        <v>161</v>
      </c>
      <c r="B164" s="179">
        <v>119</v>
      </c>
      <c r="C164" s="180">
        <v>215</v>
      </c>
      <c r="D164" s="198" t="s">
        <v>465</v>
      </c>
      <c r="E164" s="181">
        <v>0</v>
      </c>
      <c r="F164" s="181">
        <v>30</v>
      </c>
      <c r="G164" s="181">
        <v>30</v>
      </c>
      <c r="H164" s="181">
        <v>30</v>
      </c>
      <c r="I164" s="31" t="str">
        <f>IF(F164&gt;Data!$K$6,"National Record","-")</f>
        <v>-</v>
      </c>
      <c r="J164" s="31" t="str">
        <f>IF(F164&gt;Data!$M$6,"World Record","-")</f>
        <v>-</v>
      </c>
    </row>
    <row r="165" spans="1:10" ht="16.5" thickBot="1">
      <c r="A165" s="158">
        <v>162</v>
      </c>
      <c r="B165" s="182">
        <v>119</v>
      </c>
      <c r="C165" s="183">
        <v>215</v>
      </c>
      <c r="D165" s="197" t="s">
        <v>458</v>
      </c>
      <c r="E165" s="184">
        <v>0</v>
      </c>
      <c r="F165" s="184">
        <v>30</v>
      </c>
      <c r="G165" s="184">
        <v>30</v>
      </c>
      <c r="H165" s="184">
        <v>30</v>
      </c>
      <c r="I165" s="116" t="str">
        <f>IF(F165&gt;Data!$K$6,"National Record","-")</f>
        <v>-</v>
      </c>
      <c r="J165" s="116" t="str">
        <f>IF(F165&gt;Data!$M$6,"World Record","-")</f>
        <v>-</v>
      </c>
    </row>
    <row r="166" spans="1:10" ht="16.5" thickBot="1">
      <c r="A166" s="158">
        <v>163</v>
      </c>
      <c r="B166" s="179">
        <v>119</v>
      </c>
      <c r="C166" s="180">
        <v>215</v>
      </c>
      <c r="D166" s="198" t="s">
        <v>285</v>
      </c>
      <c r="E166" s="181">
        <v>0</v>
      </c>
      <c r="F166" s="181">
        <v>30</v>
      </c>
      <c r="G166" s="181">
        <v>30</v>
      </c>
      <c r="H166" s="181">
        <v>30</v>
      </c>
      <c r="I166" s="31" t="str">
        <f>IF(F166&gt;Data!$K$6,"National Record","-")</f>
        <v>-</v>
      </c>
      <c r="J166" s="31" t="str">
        <f>IF(F166&gt;Data!$M$6,"World Record","-")</f>
        <v>-</v>
      </c>
    </row>
    <row r="167" spans="1:10" ht="16.5" thickBot="1">
      <c r="A167" s="158">
        <v>164</v>
      </c>
      <c r="B167" s="182">
        <v>119</v>
      </c>
      <c r="C167" s="183">
        <v>215</v>
      </c>
      <c r="D167" s="197" t="s">
        <v>164</v>
      </c>
      <c r="E167" s="184">
        <v>0</v>
      </c>
      <c r="F167" s="184">
        <v>30</v>
      </c>
      <c r="G167" s="184">
        <v>30</v>
      </c>
      <c r="H167" s="184">
        <v>30</v>
      </c>
      <c r="I167" s="31" t="str">
        <f>IF(F167&gt;Data!$K$6,"National Record","-")</f>
        <v>-</v>
      </c>
      <c r="J167" s="31" t="str">
        <f>IF(F167&gt;Data!$M$6,"World Record","-")</f>
        <v>-</v>
      </c>
    </row>
    <row r="168" spans="1:10" ht="16.5" thickBot="1">
      <c r="A168" s="158">
        <v>165</v>
      </c>
      <c r="B168" s="179">
        <v>119</v>
      </c>
      <c r="C168" s="180">
        <v>215</v>
      </c>
      <c r="D168" s="198" t="s">
        <v>273</v>
      </c>
      <c r="E168" s="181">
        <v>0</v>
      </c>
      <c r="F168" s="181">
        <v>30</v>
      </c>
      <c r="G168" s="181">
        <v>30</v>
      </c>
      <c r="H168" s="181">
        <v>30</v>
      </c>
      <c r="I168" s="31" t="str">
        <f>IF(F168&gt;Data!$K$6,"National Record","-")</f>
        <v>-</v>
      </c>
      <c r="J168" s="31" t="str">
        <f>IF(F168&gt;Data!$M$6,"World Record","-")</f>
        <v>-</v>
      </c>
    </row>
    <row r="169" spans="1:10" ht="16.5" thickBot="1">
      <c r="A169" s="158">
        <v>166</v>
      </c>
      <c r="B169" s="182">
        <v>119</v>
      </c>
      <c r="C169" s="183">
        <v>215</v>
      </c>
      <c r="D169" s="197" t="s">
        <v>211</v>
      </c>
      <c r="E169" s="184">
        <v>0</v>
      </c>
      <c r="F169" s="184">
        <v>30</v>
      </c>
      <c r="G169" s="184">
        <v>30</v>
      </c>
      <c r="H169" s="184">
        <v>30</v>
      </c>
      <c r="I169" s="31" t="str">
        <f>IF(F169&gt;Data!$K$6,"National Record","-")</f>
        <v>-</v>
      </c>
      <c r="J169" s="31" t="str">
        <f>IF(F169&gt;Data!$M$6,"World Record","-")</f>
        <v>-</v>
      </c>
    </row>
    <row r="170" spans="1:10" ht="16.5" thickBot="1">
      <c r="A170" s="158">
        <v>167</v>
      </c>
      <c r="B170" s="179">
        <v>119</v>
      </c>
      <c r="C170" s="180">
        <v>215</v>
      </c>
      <c r="D170" s="198" t="s">
        <v>259</v>
      </c>
      <c r="E170" s="181">
        <v>0</v>
      </c>
      <c r="F170" s="181">
        <v>30</v>
      </c>
      <c r="G170" s="181">
        <v>30</v>
      </c>
      <c r="H170" s="181">
        <v>30</v>
      </c>
      <c r="I170" s="31" t="str">
        <f>IF(F170&gt;Data!$K$6,"National Record","-")</f>
        <v>-</v>
      </c>
      <c r="J170" s="31" t="str">
        <f>IF(F170&gt;Data!$M$6,"World Record","-")</f>
        <v>-</v>
      </c>
    </row>
    <row r="171" spans="1:10" ht="16.5" thickBot="1">
      <c r="A171" s="158">
        <v>168</v>
      </c>
      <c r="B171" s="182">
        <v>119</v>
      </c>
      <c r="C171" s="183">
        <v>215</v>
      </c>
      <c r="D171" s="197" t="s">
        <v>469</v>
      </c>
      <c r="E171" s="184">
        <v>0</v>
      </c>
      <c r="F171" s="184">
        <v>30</v>
      </c>
      <c r="G171" s="184">
        <v>30</v>
      </c>
      <c r="H171" s="184">
        <v>30</v>
      </c>
      <c r="I171" s="31" t="str">
        <f>IF(F171&gt;Data!$K$6,"National Record","-")</f>
        <v>-</v>
      </c>
      <c r="J171" s="31" t="str">
        <f>IF(F171&gt;Data!$M$6,"World Record","-")</f>
        <v>-</v>
      </c>
    </row>
    <row r="172" spans="1:10" ht="16.5" thickBot="1">
      <c r="A172" s="158">
        <v>169</v>
      </c>
      <c r="B172" s="179">
        <v>169</v>
      </c>
      <c r="C172" s="180">
        <v>161</v>
      </c>
      <c r="D172" s="198" t="s">
        <v>257</v>
      </c>
      <c r="E172" s="181">
        <v>0</v>
      </c>
      <c r="F172" s="181">
        <v>27</v>
      </c>
      <c r="G172" s="181">
        <v>27</v>
      </c>
      <c r="H172" s="181">
        <v>59</v>
      </c>
      <c r="I172" s="31" t="str">
        <f>IF(F172&gt;Data!$K$6,"National Record","-")</f>
        <v>-</v>
      </c>
      <c r="J172" s="31" t="str">
        <f>IF(F172&gt;Data!$M$6,"World Record","-")</f>
        <v>-</v>
      </c>
    </row>
    <row r="173" spans="1:10" ht="16.5" thickBot="1">
      <c r="A173" s="158">
        <v>170</v>
      </c>
      <c r="B173" s="182">
        <v>170</v>
      </c>
      <c r="C173" s="183">
        <v>129</v>
      </c>
      <c r="D173" s="197" t="s">
        <v>233</v>
      </c>
      <c r="E173" s="184">
        <v>0</v>
      </c>
      <c r="F173" s="184">
        <v>23</v>
      </c>
      <c r="G173" s="184">
        <v>23</v>
      </c>
      <c r="H173" s="184">
        <v>76</v>
      </c>
      <c r="I173" s="31" t="str">
        <f>IF(F173&gt;Data!$K$6,"National Record","-")</f>
        <v>-</v>
      </c>
      <c r="J173" s="31" t="str">
        <f>IF(F173&gt;Data!$M$6,"World Record","-")</f>
        <v>-</v>
      </c>
    </row>
    <row r="174" spans="1:10" ht="16.5" thickBot="1">
      <c r="A174" s="158">
        <v>171</v>
      </c>
      <c r="B174" s="179">
        <v>171</v>
      </c>
      <c r="C174" s="180">
        <v>147</v>
      </c>
      <c r="D174" s="198" t="s">
        <v>401</v>
      </c>
      <c r="E174" s="181">
        <v>0</v>
      </c>
      <c r="F174" s="181">
        <v>21</v>
      </c>
      <c r="G174" s="181">
        <v>21</v>
      </c>
      <c r="H174" s="181">
        <v>63</v>
      </c>
      <c r="I174" s="31" t="str">
        <f>IF(F174&gt;Data!$K$6,"National Record","-")</f>
        <v>-</v>
      </c>
      <c r="J174" s="31" t="str">
        <f>IF(F174&gt;Data!$M$6,"World Record","-")</f>
        <v>-</v>
      </c>
    </row>
    <row r="175" spans="1:10" ht="16.5" thickBot="1">
      <c r="A175" s="158">
        <v>172</v>
      </c>
      <c r="B175" s="182">
        <v>172</v>
      </c>
      <c r="C175" s="183">
        <v>125</v>
      </c>
      <c r="D175" s="197" t="s">
        <v>236</v>
      </c>
      <c r="E175" s="184">
        <v>0</v>
      </c>
      <c r="F175" s="184">
        <v>15</v>
      </c>
      <c r="G175" s="184">
        <v>15</v>
      </c>
      <c r="H175" s="184">
        <v>78</v>
      </c>
      <c r="I175" s="31" t="str">
        <f>IF(F175&gt;Data!$K$6,"National Record","-")</f>
        <v>-</v>
      </c>
      <c r="J175" s="31" t="str">
        <f>IF(F175&gt;Data!$M$6,"World Record","-")</f>
        <v>-</v>
      </c>
    </row>
    <row r="176" spans="1:10" ht="16.5" thickBot="1">
      <c r="A176" s="158">
        <v>173</v>
      </c>
      <c r="B176" s="179">
        <v>172</v>
      </c>
      <c r="C176" s="180">
        <v>144</v>
      </c>
      <c r="D176" s="198" t="s">
        <v>498</v>
      </c>
      <c r="E176" s="181">
        <v>0</v>
      </c>
      <c r="F176" s="181">
        <v>15</v>
      </c>
      <c r="G176" s="181">
        <v>15</v>
      </c>
      <c r="H176" s="181">
        <v>68</v>
      </c>
      <c r="I176" s="31" t="str">
        <f>IF(F176&gt;Data!$K$6,"National Record","-")</f>
        <v>-</v>
      </c>
      <c r="J176" s="31" t="str">
        <f>IF(F176&gt;Data!$M$6,"World Record","-")</f>
        <v>-</v>
      </c>
    </row>
    <row r="177" spans="1:10" ht="16.5" thickBot="1">
      <c r="A177" s="158">
        <v>174</v>
      </c>
      <c r="B177" s="182">
        <v>172</v>
      </c>
      <c r="C177" s="183">
        <v>162</v>
      </c>
      <c r="D177" s="197" t="s">
        <v>301</v>
      </c>
      <c r="E177" s="184">
        <v>0</v>
      </c>
      <c r="F177" s="184">
        <v>15</v>
      </c>
      <c r="G177" s="184">
        <v>15</v>
      </c>
      <c r="H177" s="184">
        <v>57</v>
      </c>
      <c r="I177" s="31" t="str">
        <f>IF(F177&gt;Data!$K$6,"National Record","-")</f>
        <v>-</v>
      </c>
      <c r="J177" s="31" t="str">
        <f>IF(F177&gt;Data!$M$6,"World Record","-")</f>
        <v>-</v>
      </c>
    </row>
    <row r="178" spans="1:10" ht="16.5" thickBot="1">
      <c r="A178" s="158">
        <v>175</v>
      </c>
      <c r="B178" s="179">
        <v>172</v>
      </c>
      <c r="C178" s="180">
        <v>162</v>
      </c>
      <c r="D178" s="198" t="s">
        <v>463</v>
      </c>
      <c r="E178" s="181">
        <v>0</v>
      </c>
      <c r="F178" s="181">
        <v>15</v>
      </c>
      <c r="G178" s="181">
        <v>15</v>
      </c>
      <c r="H178" s="181">
        <v>57</v>
      </c>
      <c r="I178" s="31" t="str">
        <f>IF(F178&gt;Data!$K$6,"National Record","-")</f>
        <v>-</v>
      </c>
      <c r="J178" s="31" t="str">
        <f>IF(F178&gt;Data!$M$6,"World Record","-")</f>
        <v>-</v>
      </c>
    </row>
    <row r="179" spans="1:10" ht="16.5" thickBot="1">
      <c r="A179" s="158">
        <v>176</v>
      </c>
      <c r="B179" s="182">
        <v>172</v>
      </c>
      <c r="C179" s="183">
        <v>162</v>
      </c>
      <c r="D179" s="197" t="s">
        <v>471</v>
      </c>
      <c r="E179" s="184">
        <v>0</v>
      </c>
      <c r="F179" s="184">
        <v>15</v>
      </c>
      <c r="G179" s="184">
        <v>15</v>
      </c>
      <c r="H179" s="184">
        <v>57</v>
      </c>
      <c r="I179" s="31" t="str">
        <f>IF(F179&gt;Data!$K$6,"National Record","-")</f>
        <v>-</v>
      </c>
      <c r="J179" s="31" t="str">
        <f>IF(F179&gt;Data!$M$6,"World Record","-")</f>
        <v>-</v>
      </c>
    </row>
    <row r="180" spans="1:10" ht="16.5" thickBot="1">
      <c r="A180" s="158">
        <v>177</v>
      </c>
      <c r="B180" s="179">
        <v>172</v>
      </c>
      <c r="C180" s="180">
        <v>180</v>
      </c>
      <c r="D180" s="198" t="s">
        <v>201</v>
      </c>
      <c r="E180" s="181">
        <v>0</v>
      </c>
      <c r="F180" s="181">
        <v>15</v>
      </c>
      <c r="G180" s="181">
        <v>15</v>
      </c>
      <c r="H180" s="181">
        <v>47</v>
      </c>
      <c r="I180" s="31" t="str">
        <f>IF(F180&gt;Data!$K$6,"National Record","-")</f>
        <v>-</v>
      </c>
      <c r="J180" s="31" t="str">
        <f>IF(F180&gt;Data!$M$6,"World Record","-")</f>
        <v>-</v>
      </c>
    </row>
    <row r="181" spans="1:10" ht="16.5" thickBot="1">
      <c r="A181" s="158">
        <v>178</v>
      </c>
      <c r="B181" s="182">
        <v>172</v>
      </c>
      <c r="C181" s="183">
        <v>202</v>
      </c>
      <c r="D181" s="197" t="s">
        <v>167</v>
      </c>
      <c r="E181" s="184">
        <v>0</v>
      </c>
      <c r="F181" s="184">
        <v>15</v>
      </c>
      <c r="G181" s="184">
        <v>15</v>
      </c>
      <c r="H181" s="184">
        <v>36</v>
      </c>
      <c r="I181" s="31" t="str">
        <f>IF(F181&gt;Data!$K$6,"National Record","-")</f>
        <v>-</v>
      </c>
      <c r="J181" s="31" t="str">
        <f>IF(F181&gt;Data!$M$6,"World Record","-")</f>
        <v>-</v>
      </c>
    </row>
    <row r="182" spans="1:10" ht="16.5" thickBot="1">
      <c r="A182" s="158">
        <v>179</v>
      </c>
      <c r="B182" s="179">
        <v>172</v>
      </c>
      <c r="C182" s="180">
        <v>202</v>
      </c>
      <c r="D182" s="198" t="s">
        <v>439</v>
      </c>
      <c r="E182" s="181">
        <v>0</v>
      </c>
      <c r="F182" s="181">
        <v>15</v>
      </c>
      <c r="G182" s="181">
        <v>15</v>
      </c>
      <c r="H182" s="181">
        <v>36</v>
      </c>
      <c r="I182" s="31" t="str">
        <f>IF(F182&gt;Data!$K$6,"National Record","-")</f>
        <v>-</v>
      </c>
      <c r="J182" s="31" t="str">
        <f>IF(F182&gt;Data!$M$6,"World Record","-")</f>
        <v>-</v>
      </c>
    </row>
    <row r="183" spans="1:10" ht="16.5" thickBot="1">
      <c r="A183" s="158">
        <v>180</v>
      </c>
      <c r="B183" s="182">
        <v>172</v>
      </c>
      <c r="C183" s="183">
        <v>223</v>
      </c>
      <c r="D183" s="197" t="s">
        <v>227</v>
      </c>
      <c r="E183" s="184">
        <v>0</v>
      </c>
      <c r="F183" s="184">
        <v>15</v>
      </c>
      <c r="G183" s="184">
        <v>15</v>
      </c>
      <c r="H183" s="184">
        <v>26</v>
      </c>
      <c r="I183" s="31" t="str">
        <f>IF(F183&gt;Data!$K$6,"National Record","-")</f>
        <v>-</v>
      </c>
      <c r="J183" s="31" t="str">
        <f>IF(F183&gt;Data!$M$6,"World Record","-")</f>
        <v>-</v>
      </c>
    </row>
    <row r="184" spans="1:10" ht="16.5" thickBot="1">
      <c r="A184" s="158">
        <v>181</v>
      </c>
      <c r="B184" s="179">
        <v>172</v>
      </c>
      <c r="C184" s="180">
        <v>223</v>
      </c>
      <c r="D184" s="198" t="s">
        <v>276</v>
      </c>
      <c r="E184" s="181">
        <v>0</v>
      </c>
      <c r="F184" s="181">
        <v>15</v>
      </c>
      <c r="G184" s="181">
        <v>15</v>
      </c>
      <c r="H184" s="181">
        <v>26</v>
      </c>
      <c r="I184" s="31" t="str">
        <f>IF(F184&gt;Data!$K$6,"National Record","-")</f>
        <v>-</v>
      </c>
      <c r="J184" s="31" t="str">
        <f>IF(F184&gt;Data!$M$6,"World Record","-")</f>
        <v>-</v>
      </c>
    </row>
    <row r="185" spans="1:10" ht="16.5" thickBot="1">
      <c r="A185" s="158">
        <v>182</v>
      </c>
      <c r="B185" s="182">
        <v>172</v>
      </c>
      <c r="C185" s="183">
        <v>223</v>
      </c>
      <c r="D185" s="197" t="s">
        <v>508</v>
      </c>
      <c r="E185" s="184">
        <v>0</v>
      </c>
      <c r="F185" s="184">
        <v>15</v>
      </c>
      <c r="G185" s="184">
        <v>15</v>
      </c>
      <c r="H185" s="184">
        <v>26</v>
      </c>
      <c r="I185" s="31" t="str">
        <f>IF(F185&gt;Data!$K$6,"National Record","-")</f>
        <v>-</v>
      </c>
      <c r="J185" s="31" t="str">
        <f>IF(F185&gt;Data!$M$6,"World Record","-")</f>
        <v>-</v>
      </c>
    </row>
    <row r="186" spans="1:10" ht="16.5" thickBot="1">
      <c r="A186" s="158">
        <v>183</v>
      </c>
      <c r="B186" s="179">
        <v>172</v>
      </c>
      <c r="C186" s="180">
        <v>223</v>
      </c>
      <c r="D186" s="198" t="s">
        <v>222</v>
      </c>
      <c r="E186" s="181">
        <v>0</v>
      </c>
      <c r="F186" s="181">
        <v>15</v>
      </c>
      <c r="G186" s="181">
        <v>15</v>
      </c>
      <c r="H186" s="181">
        <v>26</v>
      </c>
      <c r="I186" s="31" t="str">
        <f>IF(F186&gt;Data!$K$6,"National Record","-")</f>
        <v>-</v>
      </c>
      <c r="J186" s="31" t="str">
        <f>IF(F186&gt;Data!$M$6,"World Record","-")</f>
        <v>-</v>
      </c>
    </row>
    <row r="187" spans="1:10" ht="16.5" thickBot="1">
      <c r="A187" s="158">
        <v>184</v>
      </c>
      <c r="B187" s="182">
        <v>184</v>
      </c>
      <c r="C187" s="183">
        <v>227</v>
      </c>
      <c r="D187" s="197" t="s">
        <v>291</v>
      </c>
      <c r="E187" s="184">
        <v>0</v>
      </c>
      <c r="F187" s="184">
        <v>12</v>
      </c>
      <c r="G187" s="184">
        <v>12</v>
      </c>
      <c r="H187" s="184">
        <v>23</v>
      </c>
      <c r="I187" s="31" t="str">
        <f>IF(F187&gt;Data!$K$6,"National Record","-")</f>
        <v>-</v>
      </c>
      <c r="J187" s="31" t="str">
        <f>IF(F187&gt;Data!$M$6,"World Record","-")</f>
        <v>-</v>
      </c>
    </row>
    <row r="188" spans="1:10" ht="16.5" thickBot="1">
      <c r="A188" s="158">
        <v>185</v>
      </c>
      <c r="B188" s="179">
        <v>185</v>
      </c>
      <c r="C188" s="180">
        <v>251</v>
      </c>
      <c r="D188" s="198" t="s">
        <v>187</v>
      </c>
      <c r="E188" s="181">
        <v>0</v>
      </c>
      <c r="F188" s="181">
        <v>9</v>
      </c>
      <c r="G188" s="181">
        <v>9</v>
      </c>
      <c r="H188" s="181">
        <v>20</v>
      </c>
      <c r="I188" s="31" t="str">
        <f>IF(F188&gt;Data!$K$6,"National Record","-")</f>
        <v>-</v>
      </c>
      <c r="J188" s="31" t="str">
        <f>IF(F188&gt;Data!$M$6,"World Record","-")</f>
        <v>-</v>
      </c>
    </row>
    <row r="189" spans="1:10" ht="16.5" thickBot="1">
      <c r="A189" s="158">
        <v>186</v>
      </c>
      <c r="B189" s="182">
        <v>186</v>
      </c>
      <c r="C189" s="183">
        <v>143</v>
      </c>
      <c r="D189" s="197" t="s">
        <v>373</v>
      </c>
      <c r="E189" s="184">
        <v>0</v>
      </c>
      <c r="F189" s="184">
        <v>6</v>
      </c>
      <c r="G189" s="184">
        <v>6</v>
      </c>
      <c r="H189" s="184">
        <v>69</v>
      </c>
      <c r="I189" s="130" t="str">
        <f>IF(F189&gt;Data!$K$6,"National Record","-")</f>
        <v>-</v>
      </c>
      <c r="J189" s="130" t="str">
        <f>IF(F189&gt;Data!$M$6,"World Record","-")</f>
        <v>-</v>
      </c>
    </row>
    <row r="190" spans="1:10" ht="16.5" thickBot="1">
      <c r="A190" s="158">
        <v>187</v>
      </c>
      <c r="B190" s="179">
        <v>186</v>
      </c>
      <c r="C190" s="180">
        <v>178</v>
      </c>
      <c r="D190" s="198" t="s">
        <v>282</v>
      </c>
      <c r="E190" s="181">
        <v>0</v>
      </c>
      <c r="F190" s="181">
        <v>6</v>
      </c>
      <c r="G190" s="181">
        <v>6</v>
      </c>
      <c r="H190" s="181">
        <v>48</v>
      </c>
      <c r="I190" s="130" t="str">
        <f>IF(F190&gt;Data!$K$6,"National Record","-")</f>
        <v>-</v>
      </c>
      <c r="J190" s="130" t="str">
        <f>IF(F190&gt;Data!$M$6,"World Record","-")</f>
        <v>-</v>
      </c>
    </row>
    <row r="191" spans="1:10" ht="16.5" thickBot="1">
      <c r="A191" s="158">
        <v>188</v>
      </c>
      <c r="B191" s="182">
        <v>186</v>
      </c>
      <c r="C191" s="183">
        <v>252</v>
      </c>
      <c r="D191" s="197" t="s">
        <v>229</v>
      </c>
      <c r="E191" s="184">
        <v>0</v>
      </c>
      <c r="F191" s="184">
        <v>6</v>
      </c>
      <c r="G191" s="184">
        <v>6</v>
      </c>
      <c r="H191" s="184">
        <v>17</v>
      </c>
      <c r="I191" s="31" t="str">
        <f>IF(F191&gt;Data!$K$6,"National Record","-")</f>
        <v>-</v>
      </c>
      <c r="J191" s="31" t="str">
        <f>IF(F191&gt;Data!$M$6,"World Record","-")</f>
        <v>-</v>
      </c>
    </row>
    <row r="192" spans="1:10" ht="16.5" thickBot="1">
      <c r="A192" s="158">
        <v>189</v>
      </c>
      <c r="B192" s="179">
        <v>186</v>
      </c>
      <c r="C192" s="180">
        <v>252</v>
      </c>
      <c r="D192" s="198" t="s">
        <v>369</v>
      </c>
      <c r="E192" s="181">
        <v>0</v>
      </c>
      <c r="F192" s="181">
        <v>6</v>
      </c>
      <c r="G192" s="181">
        <v>6</v>
      </c>
      <c r="H192" s="181">
        <v>17</v>
      </c>
      <c r="I192" s="31" t="str">
        <f>IF(F192&gt;Data!$K$6,"National Record","-")</f>
        <v>-</v>
      </c>
      <c r="J192" s="31" t="str">
        <f>IF(F192&gt;Data!$M$6,"World Record","-")</f>
        <v>-</v>
      </c>
    </row>
    <row r="193" spans="1:10" ht="16.5" thickBot="1">
      <c r="A193" s="158">
        <v>190</v>
      </c>
      <c r="B193" s="182">
        <v>190</v>
      </c>
      <c r="C193" s="183">
        <v>204</v>
      </c>
      <c r="D193" s="197" t="s">
        <v>281</v>
      </c>
      <c r="E193" s="184">
        <v>0</v>
      </c>
      <c r="F193" s="184">
        <v>2</v>
      </c>
      <c r="G193" s="184">
        <v>2</v>
      </c>
      <c r="H193" s="184">
        <v>34</v>
      </c>
      <c r="I193" s="31" t="str">
        <f>IF(F193&gt;Data!$K$6,"National Record","-")</f>
        <v>-</v>
      </c>
      <c r="J193" s="31" t="str">
        <f>IF(F193&gt;Data!$M$6,"World Record","-")</f>
        <v>-</v>
      </c>
    </row>
    <row r="194" spans="1:10" ht="16.5" thickBot="1">
      <c r="A194" s="158">
        <v>191</v>
      </c>
      <c r="B194" s="179">
        <v>191</v>
      </c>
      <c r="C194" s="180">
        <v>63</v>
      </c>
      <c r="D194" s="198" t="s">
        <v>457</v>
      </c>
      <c r="E194" s="181">
        <v>0</v>
      </c>
      <c r="F194" s="181">
        <v>0</v>
      </c>
      <c r="G194" s="181">
        <v>0</v>
      </c>
      <c r="H194" s="181">
        <v>147</v>
      </c>
      <c r="I194" s="31" t="str">
        <f>IF(F194&gt;Data!$K$6,"National Record","-")</f>
        <v>-</v>
      </c>
      <c r="J194" s="31" t="str">
        <f>IF(F194&gt;Data!$M$6,"World Record","-")</f>
        <v>-</v>
      </c>
    </row>
    <row r="195" spans="1:10" ht="16.5" thickBot="1">
      <c r="A195" s="158">
        <v>192</v>
      </c>
      <c r="B195" s="182">
        <v>191</v>
      </c>
      <c r="C195" s="183">
        <v>87</v>
      </c>
      <c r="D195" s="197" t="s">
        <v>429</v>
      </c>
      <c r="E195" s="184">
        <v>0</v>
      </c>
      <c r="F195" s="184">
        <v>0</v>
      </c>
      <c r="G195" s="184">
        <v>0</v>
      </c>
      <c r="H195" s="184">
        <v>116</v>
      </c>
      <c r="I195" s="31" t="str">
        <f>IF(F195&gt;Data!$K$6,"National Record","-")</f>
        <v>-</v>
      </c>
      <c r="J195" s="31" t="str">
        <f>IF(F195&gt;Data!$M$6,"World Record","-")</f>
        <v>-</v>
      </c>
    </row>
    <row r="196" spans="1:10" ht="16.5" thickBot="1">
      <c r="A196" s="158">
        <v>193</v>
      </c>
      <c r="B196" s="179">
        <v>191</v>
      </c>
      <c r="C196" s="180">
        <v>94</v>
      </c>
      <c r="D196" s="198" t="s">
        <v>333</v>
      </c>
      <c r="E196" s="181">
        <v>0</v>
      </c>
      <c r="F196" s="181">
        <v>0</v>
      </c>
      <c r="G196" s="181">
        <v>0</v>
      </c>
      <c r="H196" s="181">
        <v>105</v>
      </c>
      <c r="I196" s="31" t="str">
        <f>IF(F196&gt;Data!$K$6,"National Record","-")</f>
        <v>-</v>
      </c>
      <c r="J196" s="31" t="str">
        <f>IF(F196&gt;Data!$M$6,"World Record","-")</f>
        <v>-</v>
      </c>
    </row>
    <row r="197" spans="1:10" ht="16.5" thickBot="1">
      <c r="A197" s="158">
        <v>194</v>
      </c>
      <c r="B197" s="182">
        <v>191</v>
      </c>
      <c r="C197" s="183">
        <v>102</v>
      </c>
      <c r="D197" s="197" t="s">
        <v>416</v>
      </c>
      <c r="E197" s="184">
        <v>0</v>
      </c>
      <c r="F197" s="184">
        <v>0</v>
      </c>
      <c r="G197" s="184">
        <v>0</v>
      </c>
      <c r="H197" s="184">
        <v>95</v>
      </c>
      <c r="I197" s="31" t="str">
        <f>IF(F197&gt;Data!$K$6,"National Record","-")</f>
        <v>-</v>
      </c>
      <c r="J197" s="31" t="str">
        <f>IF(F197&gt;Data!$M$6,"World Record","-")</f>
        <v>-</v>
      </c>
    </row>
    <row r="198" spans="1:10" ht="16.5" thickBot="1">
      <c r="A198" s="158">
        <v>195</v>
      </c>
      <c r="B198" s="179">
        <v>191</v>
      </c>
      <c r="C198" s="180">
        <v>116</v>
      </c>
      <c r="D198" s="198" t="s">
        <v>410</v>
      </c>
      <c r="E198" s="181">
        <v>0</v>
      </c>
      <c r="F198" s="181">
        <v>0</v>
      </c>
      <c r="G198" s="181">
        <v>0</v>
      </c>
      <c r="H198" s="181">
        <v>84</v>
      </c>
      <c r="I198" s="31" t="str">
        <f>IF(F198&gt;Data!$K$6,"National Record","-")</f>
        <v>-</v>
      </c>
      <c r="J198" s="31" t="str">
        <f>IF(F198&gt;Data!$M$6,"World Record","-")</f>
        <v>-</v>
      </c>
    </row>
    <row r="199" spans="1:10" ht="16.5" thickBot="1">
      <c r="A199" s="158">
        <v>196</v>
      </c>
      <c r="B199" s="182">
        <v>191</v>
      </c>
      <c r="C199" s="183">
        <v>116</v>
      </c>
      <c r="D199" s="197" t="s">
        <v>426</v>
      </c>
      <c r="E199" s="184">
        <v>0</v>
      </c>
      <c r="F199" s="184">
        <v>0</v>
      </c>
      <c r="G199" s="184">
        <v>0</v>
      </c>
      <c r="H199" s="184">
        <v>84</v>
      </c>
      <c r="I199" s="31" t="str">
        <f>IF(F199&gt;Data!$K$6,"National Record","-")</f>
        <v>-</v>
      </c>
      <c r="J199" s="31" t="str">
        <f>IF(F199&gt;Data!$M$6,"World Record","-")</f>
        <v>-</v>
      </c>
    </row>
    <row r="200" spans="1:10" ht="16.5" thickBot="1">
      <c r="A200" s="158">
        <v>197</v>
      </c>
      <c r="B200" s="191">
        <v>191</v>
      </c>
      <c r="C200" s="180">
        <v>130</v>
      </c>
      <c r="D200" s="198" t="s">
        <v>323</v>
      </c>
      <c r="E200" s="181">
        <v>0</v>
      </c>
      <c r="F200" s="181">
        <v>0</v>
      </c>
      <c r="G200" s="181">
        <v>0</v>
      </c>
      <c r="H200" s="181">
        <v>74</v>
      </c>
      <c r="I200" s="31" t="str">
        <f>IF(F200&gt;Data!$K$6,"National Record","-")</f>
        <v>-</v>
      </c>
      <c r="J200" s="31" t="str">
        <f>IF(F200&gt;Data!$M$6,"World Record","-")</f>
        <v>-</v>
      </c>
    </row>
    <row r="201" spans="1:10" ht="16.5" thickBot="1">
      <c r="A201" s="158">
        <v>198</v>
      </c>
      <c r="B201" s="175">
        <v>191</v>
      </c>
      <c r="C201" s="176">
        <v>130</v>
      </c>
      <c r="D201" s="199" t="s">
        <v>422</v>
      </c>
      <c r="E201" s="178">
        <v>0</v>
      </c>
      <c r="F201" s="178">
        <v>0</v>
      </c>
      <c r="G201" s="178">
        <v>0</v>
      </c>
      <c r="H201" s="178">
        <v>74</v>
      </c>
      <c r="I201" s="31" t="str">
        <f>IF(F201&gt;Data!$K$6,"National Record","-")</f>
        <v>-</v>
      </c>
      <c r="J201" s="31" t="str">
        <f>IF(F201&gt;Data!$M$6,"World Record","-")</f>
        <v>-</v>
      </c>
    </row>
    <row r="202" spans="1:10" ht="16.5" thickBot="1">
      <c r="A202" s="158">
        <v>199</v>
      </c>
      <c r="B202" s="179">
        <v>191</v>
      </c>
      <c r="C202" s="180">
        <v>130</v>
      </c>
      <c r="D202" s="198" t="s">
        <v>445</v>
      </c>
      <c r="E202" s="181">
        <v>0</v>
      </c>
      <c r="F202" s="181">
        <v>0</v>
      </c>
      <c r="G202" s="181">
        <v>0</v>
      </c>
      <c r="H202" s="181">
        <v>74</v>
      </c>
      <c r="I202" s="31" t="str">
        <f>IF(F202&gt;Data!$K$6,"National Record","-")</f>
        <v>-</v>
      </c>
      <c r="J202" s="31" t="str">
        <f>IF(F202&gt;Data!$M$6,"World Record","-")</f>
        <v>-</v>
      </c>
    </row>
    <row r="203" spans="1:10" ht="16.5" thickBot="1">
      <c r="A203" s="158">
        <v>200</v>
      </c>
      <c r="B203" s="182">
        <v>191</v>
      </c>
      <c r="C203" s="183">
        <v>130</v>
      </c>
      <c r="D203" s="197" t="s">
        <v>443</v>
      </c>
      <c r="E203" s="184">
        <v>0</v>
      </c>
      <c r="F203" s="184">
        <v>0</v>
      </c>
      <c r="G203" s="184">
        <v>0</v>
      </c>
      <c r="H203" s="184">
        <v>74</v>
      </c>
      <c r="I203" s="31" t="str">
        <f>IF(F203&gt;Data!$K$6,"National Record","-")</f>
        <v>-</v>
      </c>
      <c r="J203" s="31" t="str">
        <f>IF(F203&gt;Data!$M$6,"World Record","-")</f>
        <v>-</v>
      </c>
    </row>
    <row r="204" spans="1:10" ht="16.5" thickBot="1">
      <c r="A204" s="158">
        <v>201</v>
      </c>
      <c r="B204" s="179">
        <v>191</v>
      </c>
      <c r="C204" s="180">
        <v>130</v>
      </c>
      <c r="D204" s="198" t="s">
        <v>255</v>
      </c>
      <c r="E204" s="181">
        <v>0</v>
      </c>
      <c r="F204" s="181">
        <v>0</v>
      </c>
      <c r="G204" s="181">
        <v>0</v>
      </c>
      <c r="H204" s="181">
        <v>74</v>
      </c>
      <c r="I204" s="31" t="str">
        <f>IF(F204&gt;Data!$K$6,"National Record","-")</f>
        <v>-</v>
      </c>
      <c r="J204" s="31" t="str">
        <f>IF(F204&gt;Data!$M$6,"World Record","-")</f>
        <v>-</v>
      </c>
    </row>
    <row r="205" spans="1:10" ht="16.5" thickBot="1">
      <c r="A205" s="158">
        <v>202</v>
      </c>
      <c r="B205" s="182">
        <v>191</v>
      </c>
      <c r="C205" s="183">
        <v>147</v>
      </c>
      <c r="D205" s="197" t="s">
        <v>502</v>
      </c>
      <c r="E205" s="184">
        <v>0</v>
      </c>
      <c r="F205" s="184">
        <v>0</v>
      </c>
      <c r="G205" s="184">
        <v>0</v>
      </c>
      <c r="H205" s="184">
        <v>63</v>
      </c>
      <c r="I205" s="31" t="str">
        <f>IF(F205&gt;Data!$K$6,"National Record","-")</f>
        <v>-</v>
      </c>
      <c r="J205" s="31" t="str">
        <f>IF(F205&gt;Data!$M$6,"World Record","-")</f>
        <v>-</v>
      </c>
    </row>
    <row r="206" spans="1:10" ht="16.5" thickBot="1">
      <c r="A206" s="158">
        <v>203</v>
      </c>
      <c r="B206" s="179">
        <v>191</v>
      </c>
      <c r="C206" s="180">
        <v>147</v>
      </c>
      <c r="D206" s="198" t="s">
        <v>406</v>
      </c>
      <c r="E206" s="181">
        <v>0</v>
      </c>
      <c r="F206" s="181">
        <v>0</v>
      </c>
      <c r="G206" s="181">
        <v>0</v>
      </c>
      <c r="H206" s="181">
        <v>63</v>
      </c>
      <c r="I206" s="31" t="str">
        <f>IF(F206&gt;Data!$K$6,"National Record","-")</f>
        <v>-</v>
      </c>
      <c r="J206" s="31" t="str">
        <f>IF(F206&gt;Data!$M$6,"World Record","-")</f>
        <v>-</v>
      </c>
    </row>
    <row r="207" spans="1:10" ht="16.5" thickBot="1">
      <c r="A207" s="158">
        <v>204</v>
      </c>
      <c r="B207" s="182">
        <v>191</v>
      </c>
      <c r="C207" s="183">
        <v>166</v>
      </c>
      <c r="D207" s="197" t="s">
        <v>448</v>
      </c>
      <c r="E207" s="184">
        <v>0</v>
      </c>
      <c r="F207" s="184">
        <v>0</v>
      </c>
      <c r="G207" s="184">
        <v>0</v>
      </c>
      <c r="H207" s="184">
        <v>53</v>
      </c>
      <c r="I207" s="31" t="str">
        <f>IF(F207&gt;Data!$K$6,"National Record","-")</f>
        <v>-</v>
      </c>
      <c r="J207" s="31" t="str">
        <f>IF(F207&gt;Data!$M$6,"World Record","-")</f>
        <v>-</v>
      </c>
    </row>
    <row r="208" spans="1:10" ht="16.5" thickBot="1">
      <c r="A208" s="158">
        <v>205</v>
      </c>
      <c r="B208" s="179">
        <v>191</v>
      </c>
      <c r="C208" s="180">
        <v>166</v>
      </c>
      <c r="D208" s="198" t="s">
        <v>503</v>
      </c>
      <c r="E208" s="181">
        <v>0</v>
      </c>
      <c r="F208" s="181">
        <v>0</v>
      </c>
      <c r="G208" s="181">
        <v>0</v>
      </c>
      <c r="H208" s="181">
        <v>53</v>
      </c>
      <c r="I208" s="31" t="str">
        <f>IF(F208&gt;Data!$K$6,"National Record","-")</f>
        <v>-</v>
      </c>
      <c r="J208" s="31" t="str">
        <f>IF(F208&gt;Data!$M$6,"World Record","-")</f>
        <v>-</v>
      </c>
    </row>
    <row r="209" spans="1:10" ht="16.5" thickBot="1">
      <c r="A209" s="158">
        <v>206</v>
      </c>
      <c r="B209" s="182">
        <v>191</v>
      </c>
      <c r="C209" s="183">
        <v>166</v>
      </c>
      <c r="D209" s="197" t="s">
        <v>179</v>
      </c>
      <c r="E209" s="184">
        <v>0</v>
      </c>
      <c r="F209" s="184">
        <v>0</v>
      </c>
      <c r="G209" s="184">
        <v>0</v>
      </c>
      <c r="H209" s="184">
        <v>53</v>
      </c>
      <c r="I209" s="31" t="str">
        <f>IF(F209&gt;Data!$K$6,"National Record","-")</f>
        <v>-</v>
      </c>
      <c r="J209" s="31" t="str">
        <f>IF(F209&gt;Data!$M$6,"World Record","-")</f>
        <v>-</v>
      </c>
    </row>
    <row r="210" spans="1:10" ht="16.5" thickBot="1">
      <c r="A210" s="158">
        <v>207</v>
      </c>
      <c r="B210" s="179">
        <v>191</v>
      </c>
      <c r="C210" s="180">
        <v>166</v>
      </c>
      <c r="D210" s="198" t="s">
        <v>337</v>
      </c>
      <c r="E210" s="181">
        <v>0</v>
      </c>
      <c r="F210" s="181">
        <v>0</v>
      </c>
      <c r="G210" s="181">
        <v>0</v>
      </c>
      <c r="H210" s="181">
        <v>53</v>
      </c>
      <c r="I210" s="31" t="str">
        <f>IF(F210&gt;Data!$K$6,"National Record","-")</f>
        <v>-</v>
      </c>
      <c r="J210" s="31" t="str">
        <f>IF(F210&gt;Data!$M$6,"World Record","-")</f>
        <v>-</v>
      </c>
    </row>
    <row r="211" spans="1:10" ht="16.5" thickBot="1">
      <c r="A211" s="158">
        <v>208</v>
      </c>
      <c r="B211" s="182">
        <v>191</v>
      </c>
      <c r="C211" s="183">
        <v>166</v>
      </c>
      <c r="D211" s="197" t="s">
        <v>361</v>
      </c>
      <c r="E211" s="184">
        <v>0</v>
      </c>
      <c r="F211" s="184">
        <v>0</v>
      </c>
      <c r="G211" s="184">
        <v>0</v>
      </c>
      <c r="H211" s="184">
        <v>53</v>
      </c>
      <c r="I211" s="31" t="str">
        <f>IF(F211&gt;Data!$K$6,"National Record","-")</f>
        <v>-</v>
      </c>
      <c r="J211" s="31" t="str">
        <f>IF(F211&gt;Data!$M$6,"World Record","-")</f>
        <v>-</v>
      </c>
    </row>
    <row r="212" spans="1:10" ht="16.5" thickBot="1">
      <c r="A212" s="158">
        <v>209</v>
      </c>
      <c r="B212" s="179">
        <v>191</v>
      </c>
      <c r="C212" s="180">
        <v>166</v>
      </c>
      <c r="D212" s="198" t="s">
        <v>327</v>
      </c>
      <c r="E212" s="181">
        <v>0</v>
      </c>
      <c r="F212" s="181">
        <v>0</v>
      </c>
      <c r="G212" s="181">
        <v>0</v>
      </c>
      <c r="H212" s="181">
        <v>53</v>
      </c>
      <c r="I212" s="31" t="str">
        <f>IF(F212&gt;Data!$K$6,"National Record","-")</f>
        <v>-</v>
      </c>
      <c r="J212" s="31" t="str">
        <f>IF(F212&gt;Data!$M$6,"World Record","-")</f>
        <v>-</v>
      </c>
    </row>
    <row r="213" spans="1:10" ht="16.5" thickBot="1">
      <c r="A213" s="158">
        <v>210</v>
      </c>
      <c r="B213" s="182">
        <v>191</v>
      </c>
      <c r="C213" s="183">
        <v>166</v>
      </c>
      <c r="D213" s="197" t="s">
        <v>324</v>
      </c>
      <c r="E213" s="184">
        <v>0</v>
      </c>
      <c r="F213" s="184">
        <v>0</v>
      </c>
      <c r="G213" s="184">
        <v>0</v>
      </c>
      <c r="H213" s="184">
        <v>53</v>
      </c>
      <c r="I213" s="31" t="str">
        <f>IF(F213&gt;Data!$K$6,"National Record","-")</f>
        <v>-</v>
      </c>
      <c r="J213" s="31" t="str">
        <f>IF(F213&gt;Data!$M$6,"World Record","-")</f>
        <v>-</v>
      </c>
    </row>
    <row r="214" spans="1:10" ht="16.5" thickBot="1">
      <c r="A214" s="158">
        <v>211</v>
      </c>
      <c r="B214" s="179">
        <v>191</v>
      </c>
      <c r="C214" s="180">
        <v>183</v>
      </c>
      <c r="D214" s="198" t="s">
        <v>430</v>
      </c>
      <c r="E214" s="181">
        <v>0</v>
      </c>
      <c r="F214" s="181">
        <v>0</v>
      </c>
      <c r="G214" s="181">
        <v>0</v>
      </c>
      <c r="H214" s="181">
        <v>42</v>
      </c>
      <c r="I214" s="31" t="str">
        <f>IF(F214&gt;Data!$K$6,"National Record","-")</f>
        <v>-</v>
      </c>
      <c r="J214" s="31" t="str">
        <f>IF(F214&gt;Data!$M$6,"World Record","-")</f>
        <v>-</v>
      </c>
    </row>
    <row r="215" spans="1:10" ht="16.5" thickBot="1">
      <c r="A215" s="158">
        <v>212</v>
      </c>
      <c r="B215" s="182">
        <v>191</v>
      </c>
      <c r="C215" s="183">
        <v>183</v>
      </c>
      <c r="D215" s="197" t="s">
        <v>352</v>
      </c>
      <c r="E215" s="184">
        <v>0</v>
      </c>
      <c r="F215" s="184">
        <v>0</v>
      </c>
      <c r="G215" s="184">
        <v>0</v>
      </c>
      <c r="H215" s="184">
        <v>42</v>
      </c>
      <c r="I215" s="31" t="str">
        <f>IF(F215&gt;Data!$K$6,"National Record","-")</f>
        <v>-</v>
      </c>
      <c r="J215" s="31" t="str">
        <f>IF(F215&gt;Data!$M$6,"World Record","-")</f>
        <v>-</v>
      </c>
    </row>
    <row r="216" spans="1:10" ht="16.5" thickBot="1">
      <c r="A216" s="158">
        <v>213</v>
      </c>
      <c r="B216" s="179">
        <v>191</v>
      </c>
      <c r="C216" s="180">
        <v>183</v>
      </c>
      <c r="D216" s="198" t="s">
        <v>408</v>
      </c>
      <c r="E216" s="181">
        <v>0</v>
      </c>
      <c r="F216" s="181">
        <v>0</v>
      </c>
      <c r="G216" s="181">
        <v>0</v>
      </c>
      <c r="H216" s="181">
        <v>42</v>
      </c>
      <c r="I216" s="31" t="str">
        <f>IF(F216&gt;Data!$K$6,"National Record","-")</f>
        <v>-</v>
      </c>
      <c r="J216" s="31" t="str">
        <f>IF(F216&gt;Data!$M$6,"World Record","-")</f>
        <v>-</v>
      </c>
    </row>
    <row r="217" spans="1:10" ht="16.5" thickBot="1">
      <c r="A217" s="158">
        <v>214</v>
      </c>
      <c r="B217" s="182">
        <v>191</v>
      </c>
      <c r="C217" s="183">
        <v>183</v>
      </c>
      <c r="D217" s="197" t="s">
        <v>321</v>
      </c>
      <c r="E217" s="184">
        <v>0</v>
      </c>
      <c r="F217" s="184">
        <v>0</v>
      </c>
      <c r="G217" s="184">
        <v>0</v>
      </c>
      <c r="H217" s="184">
        <v>42</v>
      </c>
      <c r="I217" s="31" t="str">
        <f>IF(F217&gt;Data!$K$6,"National Record","-")</f>
        <v>-</v>
      </c>
      <c r="J217" s="31" t="str">
        <f>IF(F217&gt;Data!$M$6,"World Record","-")</f>
        <v>-</v>
      </c>
    </row>
    <row r="218" spans="1:10" ht="16.5" thickBot="1">
      <c r="A218" s="158">
        <v>215</v>
      </c>
      <c r="B218" s="179">
        <v>191</v>
      </c>
      <c r="C218" s="180">
        <v>183</v>
      </c>
      <c r="D218" s="198" t="s">
        <v>317</v>
      </c>
      <c r="E218" s="181">
        <v>0</v>
      </c>
      <c r="F218" s="181">
        <v>0</v>
      </c>
      <c r="G218" s="181">
        <v>0</v>
      </c>
      <c r="H218" s="181">
        <v>42</v>
      </c>
      <c r="I218" s="31" t="str">
        <f>IF(F218&gt;Data!$K$6,"National Record","-")</f>
        <v>-</v>
      </c>
      <c r="J218" s="31" t="str">
        <f>IF(F218&gt;Data!$M$6,"World Record","-")</f>
        <v>-</v>
      </c>
    </row>
    <row r="219" spans="1:10" ht="16.5" thickBot="1">
      <c r="A219" s="158">
        <v>216</v>
      </c>
      <c r="B219" s="182">
        <v>191</v>
      </c>
      <c r="C219" s="183">
        <v>183</v>
      </c>
      <c r="D219" s="197" t="s">
        <v>455</v>
      </c>
      <c r="E219" s="184">
        <v>0</v>
      </c>
      <c r="F219" s="184">
        <v>0</v>
      </c>
      <c r="G219" s="184">
        <v>0</v>
      </c>
      <c r="H219" s="184">
        <v>42</v>
      </c>
      <c r="I219" s="149" t="str">
        <f>IF(F219&gt;Data!$K$6,"National Record","-")</f>
        <v>-</v>
      </c>
      <c r="J219" s="149" t="str">
        <f>IF(F219&gt;Data!$M$6,"World Record","-")</f>
        <v>-</v>
      </c>
    </row>
    <row r="220" spans="1:10" ht="16.5" thickBot="1">
      <c r="A220" s="158">
        <v>217</v>
      </c>
      <c r="B220" s="179">
        <v>191</v>
      </c>
      <c r="C220" s="180">
        <v>183</v>
      </c>
      <c r="D220" s="198" t="s">
        <v>341</v>
      </c>
      <c r="E220" s="181">
        <v>0</v>
      </c>
      <c r="F220" s="181">
        <v>0</v>
      </c>
      <c r="G220" s="181">
        <v>0</v>
      </c>
      <c r="H220" s="181">
        <v>42</v>
      </c>
      <c r="I220" s="31" t="str">
        <f>IF(F220&gt;Data!$K$6,"National Record","-")</f>
        <v>-</v>
      </c>
      <c r="J220" s="31" t="str">
        <f>IF(F220&gt;Data!$M$6,"World Record","-")</f>
        <v>-</v>
      </c>
    </row>
    <row r="221" spans="1:10" ht="16.5" thickBot="1">
      <c r="A221" s="158">
        <v>218</v>
      </c>
      <c r="B221" s="182">
        <v>191</v>
      </c>
      <c r="C221" s="183">
        <v>183</v>
      </c>
      <c r="D221" s="197" t="s">
        <v>367</v>
      </c>
      <c r="E221" s="184">
        <v>0</v>
      </c>
      <c r="F221" s="184">
        <v>0</v>
      </c>
      <c r="G221" s="184">
        <v>0</v>
      </c>
      <c r="H221" s="184">
        <v>42</v>
      </c>
      <c r="I221" s="31" t="str">
        <f>IF(F221&gt;Data!$K$6,"National Record","-")</f>
        <v>-</v>
      </c>
      <c r="J221" s="31" t="str">
        <f>IF(F221&gt;Data!$M$6,"World Record","-")</f>
        <v>-</v>
      </c>
    </row>
    <row r="222" spans="1:10" ht="16.5" thickBot="1">
      <c r="A222" s="158">
        <v>219</v>
      </c>
      <c r="B222" s="179">
        <v>191</v>
      </c>
      <c r="C222" s="180">
        <v>183</v>
      </c>
      <c r="D222" s="198" t="s">
        <v>326</v>
      </c>
      <c r="E222" s="181">
        <v>0</v>
      </c>
      <c r="F222" s="181">
        <v>0</v>
      </c>
      <c r="G222" s="181">
        <v>0</v>
      </c>
      <c r="H222" s="181">
        <v>42</v>
      </c>
      <c r="I222" s="31" t="str">
        <f>IF(F222&gt;Data!$K$6,"National Record","-")</f>
        <v>-</v>
      </c>
      <c r="J222" s="31" t="str">
        <f>IF(F222&gt;Data!$M$6,"World Record","-")</f>
        <v>-</v>
      </c>
    </row>
    <row r="223" spans="1:10" ht="16.5" thickBot="1">
      <c r="A223" s="158">
        <v>220</v>
      </c>
      <c r="B223" s="182">
        <v>191</v>
      </c>
      <c r="C223" s="183">
        <v>183</v>
      </c>
      <c r="D223" s="197" t="s">
        <v>266</v>
      </c>
      <c r="E223" s="184">
        <v>0</v>
      </c>
      <c r="F223" s="184">
        <v>0</v>
      </c>
      <c r="G223" s="184">
        <v>0</v>
      </c>
      <c r="H223" s="184">
        <v>42</v>
      </c>
      <c r="I223" s="31" t="str">
        <f>IF(F223&gt;Data!$K$6,"National Record","-")</f>
        <v>-</v>
      </c>
      <c r="J223" s="31" t="str">
        <f>IF(F223&gt;Data!$M$6,"World Record","-")</f>
        <v>-</v>
      </c>
    </row>
    <row r="224" spans="1:10" ht="16.5" thickBot="1">
      <c r="A224" s="158">
        <v>221</v>
      </c>
      <c r="B224" s="179">
        <v>191</v>
      </c>
      <c r="C224" s="180">
        <v>205</v>
      </c>
      <c r="D224" s="198" t="s">
        <v>343</v>
      </c>
      <c r="E224" s="181">
        <v>0</v>
      </c>
      <c r="F224" s="181">
        <v>0</v>
      </c>
      <c r="G224" s="181">
        <v>0</v>
      </c>
      <c r="H224" s="181">
        <v>32</v>
      </c>
      <c r="I224" s="31" t="str">
        <f>IF(F224&gt;Data!$K$6,"National Record","-")</f>
        <v>-</v>
      </c>
      <c r="J224" s="31" t="str">
        <f>IF(F224&gt;Data!$M$6,"World Record","-")</f>
        <v>-</v>
      </c>
    </row>
    <row r="225" spans="1:10" ht="16.5" thickBot="1">
      <c r="A225" s="158">
        <v>222</v>
      </c>
      <c r="B225" s="182">
        <v>191</v>
      </c>
      <c r="C225" s="183">
        <v>205</v>
      </c>
      <c r="D225" s="197" t="s">
        <v>447</v>
      </c>
      <c r="E225" s="184">
        <v>0</v>
      </c>
      <c r="F225" s="184">
        <v>0</v>
      </c>
      <c r="G225" s="184">
        <v>0</v>
      </c>
      <c r="H225" s="184">
        <v>32</v>
      </c>
      <c r="I225" s="31" t="str">
        <f>IF(F225&gt;Data!$K$6,"National Record","-")</f>
        <v>-</v>
      </c>
      <c r="J225" s="31" t="str">
        <f>IF(F225&gt;Data!$M$6,"World Record","-")</f>
        <v>-</v>
      </c>
    </row>
    <row r="226" spans="1:10" ht="16.5" thickBot="1">
      <c r="A226" s="158">
        <v>223</v>
      </c>
      <c r="B226" s="179">
        <v>191</v>
      </c>
      <c r="C226" s="180">
        <v>205</v>
      </c>
      <c r="D226" s="198" t="s">
        <v>351</v>
      </c>
      <c r="E226" s="181">
        <v>0</v>
      </c>
      <c r="F226" s="181">
        <v>0</v>
      </c>
      <c r="G226" s="181">
        <v>0</v>
      </c>
      <c r="H226" s="181">
        <v>32</v>
      </c>
      <c r="I226" s="31" t="str">
        <f>IF(F226&gt;Data!$K$6,"National Record","-")</f>
        <v>-</v>
      </c>
      <c r="J226" s="31" t="str">
        <f>IF(F226&gt;Data!$M$6,"World Record","-")</f>
        <v>-</v>
      </c>
    </row>
    <row r="227" spans="1:10" ht="16.5" thickBot="1">
      <c r="A227" s="158">
        <v>224</v>
      </c>
      <c r="B227" s="182">
        <v>191</v>
      </c>
      <c r="C227" s="183">
        <v>205</v>
      </c>
      <c r="D227" s="197" t="s">
        <v>490</v>
      </c>
      <c r="E227" s="184">
        <v>0</v>
      </c>
      <c r="F227" s="184">
        <v>0</v>
      </c>
      <c r="G227" s="184">
        <v>0</v>
      </c>
      <c r="H227" s="184">
        <v>32</v>
      </c>
      <c r="I227" s="31" t="str">
        <f>IF(F227&gt;Data!$K$6,"National Record","-")</f>
        <v>-</v>
      </c>
      <c r="J227" s="31" t="str">
        <f>IF(F227&gt;Data!$M$6,"World Record","-")</f>
        <v>-</v>
      </c>
    </row>
    <row r="228" spans="1:10" ht="16.5" thickBot="1">
      <c r="A228" s="158">
        <v>225</v>
      </c>
      <c r="B228" s="179">
        <v>191</v>
      </c>
      <c r="C228" s="180">
        <v>205</v>
      </c>
      <c r="D228" s="198" t="s">
        <v>462</v>
      </c>
      <c r="E228" s="181">
        <v>0</v>
      </c>
      <c r="F228" s="181">
        <v>0</v>
      </c>
      <c r="G228" s="181">
        <v>0</v>
      </c>
      <c r="H228" s="181">
        <v>32</v>
      </c>
      <c r="I228" s="31" t="str">
        <f>IF(F228&gt;Data!$K$6,"National Record","-")</f>
        <v>-</v>
      </c>
      <c r="J228" s="31" t="str">
        <f>IF(F228&gt;Data!$M$6,"World Record","-")</f>
        <v>-</v>
      </c>
    </row>
    <row r="229" spans="1:10" ht="16.5" thickBot="1">
      <c r="A229" s="158">
        <v>226</v>
      </c>
      <c r="B229" s="182">
        <v>191</v>
      </c>
      <c r="C229" s="183">
        <v>205</v>
      </c>
      <c r="D229" s="197" t="s">
        <v>197</v>
      </c>
      <c r="E229" s="184">
        <v>0</v>
      </c>
      <c r="F229" s="184">
        <v>0</v>
      </c>
      <c r="G229" s="184">
        <v>0</v>
      </c>
      <c r="H229" s="184">
        <v>32</v>
      </c>
      <c r="I229" s="31" t="str">
        <f>IF(F229&gt;Data!$K$6,"National Record","-")</f>
        <v>-</v>
      </c>
      <c r="J229" s="31" t="str">
        <f>IF(F229&gt;Data!$M$6,"World Record","-")</f>
        <v>-</v>
      </c>
    </row>
    <row r="230" spans="1:10" ht="16.5" thickBot="1">
      <c r="A230" s="158">
        <v>227</v>
      </c>
      <c r="B230" s="179">
        <v>191</v>
      </c>
      <c r="C230" s="180">
        <v>205</v>
      </c>
      <c r="D230" s="198" t="s">
        <v>431</v>
      </c>
      <c r="E230" s="181">
        <v>0</v>
      </c>
      <c r="F230" s="181">
        <v>0</v>
      </c>
      <c r="G230" s="181">
        <v>0</v>
      </c>
      <c r="H230" s="181">
        <v>32</v>
      </c>
      <c r="I230" s="31" t="str">
        <f>IF(F230&gt;Data!$K$6,"National Record","-")</f>
        <v>-</v>
      </c>
      <c r="J230" s="31" t="str">
        <f>IF(F230&gt;Data!$M$6,"World Record","-")</f>
        <v>-</v>
      </c>
    </row>
    <row r="231" spans="1:10" ht="16.5" thickBot="1">
      <c r="A231" s="158">
        <v>228</v>
      </c>
      <c r="B231" s="182">
        <v>191</v>
      </c>
      <c r="C231" s="183">
        <v>205</v>
      </c>
      <c r="D231" s="197" t="s">
        <v>446</v>
      </c>
      <c r="E231" s="184">
        <v>0</v>
      </c>
      <c r="F231" s="184">
        <v>0</v>
      </c>
      <c r="G231" s="184">
        <v>0</v>
      </c>
      <c r="H231" s="184">
        <v>32</v>
      </c>
      <c r="I231" s="31" t="str">
        <f>IF(F231&gt;Data!$K$6,"National Record","-")</f>
        <v>-</v>
      </c>
      <c r="J231" s="31" t="str">
        <f>IF(F231&gt;Data!$M$6,"World Record","-")</f>
        <v>-</v>
      </c>
    </row>
    <row r="232" spans="1:10" ht="16.5" thickBot="1">
      <c r="A232" s="158">
        <v>229</v>
      </c>
      <c r="B232" s="179">
        <v>191</v>
      </c>
      <c r="C232" s="180">
        <v>205</v>
      </c>
      <c r="D232" s="198" t="s">
        <v>360</v>
      </c>
      <c r="E232" s="181">
        <v>0</v>
      </c>
      <c r="F232" s="181">
        <v>0</v>
      </c>
      <c r="G232" s="181">
        <v>0</v>
      </c>
      <c r="H232" s="181">
        <v>32</v>
      </c>
      <c r="I232" s="31" t="str">
        <f>IF(F232&gt;Data!$K$6,"National Record","-")</f>
        <v>-</v>
      </c>
      <c r="J232" s="31" t="str">
        <f>IF(F232&gt;Data!$M$6,"World Record","-")</f>
        <v>-</v>
      </c>
    </row>
    <row r="233" spans="1:10" ht="16.5" thickBot="1">
      <c r="A233" s="158">
        <v>230</v>
      </c>
      <c r="B233" s="182">
        <v>191</v>
      </c>
      <c r="C233" s="183">
        <v>205</v>
      </c>
      <c r="D233" s="197" t="s">
        <v>219</v>
      </c>
      <c r="E233" s="184">
        <v>0</v>
      </c>
      <c r="F233" s="184">
        <v>0</v>
      </c>
      <c r="G233" s="184">
        <v>0</v>
      </c>
      <c r="H233" s="184">
        <v>32</v>
      </c>
      <c r="I233" s="31" t="str">
        <f>IF(F233&gt;Data!$K$6,"National Record","-")</f>
        <v>-</v>
      </c>
      <c r="J233" s="31" t="str">
        <f>IF(F233&gt;Data!$M$6,"World Record","-")</f>
        <v>-</v>
      </c>
    </row>
    <row r="234" spans="1:10" ht="16.5" thickBot="1">
      <c r="A234" s="158">
        <v>231</v>
      </c>
      <c r="B234" s="179">
        <v>191</v>
      </c>
      <c r="C234" s="180">
        <v>228</v>
      </c>
      <c r="D234" s="198" t="s">
        <v>434</v>
      </c>
      <c r="E234" s="181">
        <v>0</v>
      </c>
      <c r="F234" s="181">
        <v>0</v>
      </c>
      <c r="G234" s="181">
        <v>0</v>
      </c>
      <c r="H234" s="181">
        <v>21</v>
      </c>
      <c r="I234" s="31" t="str">
        <f>IF(F234&gt;Data!$K$6,"National Record","-")</f>
        <v>-</v>
      </c>
      <c r="J234" s="31" t="str">
        <f>IF(F234&gt;Data!$M$6,"World Record","-")</f>
        <v>-</v>
      </c>
    </row>
    <row r="235" spans="1:10" ht="16.5" thickBot="1">
      <c r="A235" s="158">
        <v>232</v>
      </c>
      <c r="B235" s="182">
        <v>191</v>
      </c>
      <c r="C235" s="183">
        <v>228</v>
      </c>
      <c r="D235" s="197" t="s">
        <v>428</v>
      </c>
      <c r="E235" s="184">
        <v>0</v>
      </c>
      <c r="F235" s="184">
        <v>0</v>
      </c>
      <c r="G235" s="184">
        <v>0</v>
      </c>
      <c r="H235" s="184">
        <v>21</v>
      </c>
      <c r="I235" s="31" t="str">
        <f>IF(F235&gt;Data!$K$6,"National Record","-")</f>
        <v>-</v>
      </c>
      <c r="J235" s="31" t="str">
        <f>IF(F235&gt;Data!$M$6,"World Record","-")</f>
        <v>-</v>
      </c>
    </row>
    <row r="236" spans="1:10" ht="16.5" thickBot="1">
      <c r="A236" s="158">
        <v>233</v>
      </c>
      <c r="B236" s="179">
        <v>191</v>
      </c>
      <c r="C236" s="180">
        <v>228</v>
      </c>
      <c r="D236" s="198" t="s">
        <v>191</v>
      </c>
      <c r="E236" s="181">
        <v>0</v>
      </c>
      <c r="F236" s="181">
        <v>0</v>
      </c>
      <c r="G236" s="181">
        <v>0</v>
      </c>
      <c r="H236" s="181">
        <v>21</v>
      </c>
      <c r="I236" s="31" t="str">
        <f>IF(F236&gt;Data!$K$6,"National Record","-")</f>
        <v>-</v>
      </c>
      <c r="J236" s="31" t="str">
        <f>IF(F236&gt;Data!$M$6,"World Record","-")</f>
        <v>-</v>
      </c>
    </row>
    <row r="237" spans="1:10" ht="16.5" thickBot="1">
      <c r="A237" s="158">
        <v>234</v>
      </c>
      <c r="B237" s="182">
        <v>191</v>
      </c>
      <c r="C237" s="183">
        <v>228</v>
      </c>
      <c r="D237" s="197" t="s">
        <v>482</v>
      </c>
      <c r="E237" s="184">
        <v>0</v>
      </c>
      <c r="F237" s="184">
        <v>0</v>
      </c>
      <c r="G237" s="184">
        <v>0</v>
      </c>
      <c r="H237" s="184">
        <v>21</v>
      </c>
      <c r="I237" s="31" t="str">
        <f>IF(F237&gt;Data!$K$6,"National Record","-")</f>
        <v>-</v>
      </c>
      <c r="J237" s="31" t="str">
        <f>IF(F237&gt;Data!$M$6,"World Record","-")</f>
        <v>-</v>
      </c>
    </row>
    <row r="238" spans="1:10" ht="16.5" thickBot="1">
      <c r="A238" s="158">
        <v>235</v>
      </c>
      <c r="B238" s="179">
        <v>191</v>
      </c>
      <c r="C238" s="180">
        <v>228</v>
      </c>
      <c r="D238" s="198" t="s">
        <v>477</v>
      </c>
      <c r="E238" s="181">
        <v>0</v>
      </c>
      <c r="F238" s="181">
        <v>0</v>
      </c>
      <c r="G238" s="181">
        <v>0</v>
      </c>
      <c r="H238" s="181">
        <v>21</v>
      </c>
      <c r="I238" s="31" t="str">
        <f>IF(F238&gt;Data!$K$6,"National Record","-")</f>
        <v>-</v>
      </c>
      <c r="J238" s="31" t="str">
        <f>IF(F238&gt;Data!$M$6,"World Record","-")</f>
        <v>-</v>
      </c>
    </row>
    <row r="239" spans="1:10" ht="16.5" thickBot="1">
      <c r="A239" s="158">
        <v>236</v>
      </c>
      <c r="B239" s="182">
        <v>191</v>
      </c>
      <c r="C239" s="183">
        <v>228</v>
      </c>
      <c r="D239" s="197" t="s">
        <v>254</v>
      </c>
      <c r="E239" s="184">
        <v>0</v>
      </c>
      <c r="F239" s="184">
        <v>0</v>
      </c>
      <c r="G239" s="184">
        <v>0</v>
      </c>
      <c r="H239" s="184">
        <v>21</v>
      </c>
      <c r="I239" s="31" t="str">
        <f>IF(F239&gt;Data!$K$6,"National Record","-")</f>
        <v>-</v>
      </c>
      <c r="J239" s="31" t="str">
        <f>IF(F239&gt;Data!$M$6,"World Record","-")</f>
        <v>-</v>
      </c>
    </row>
    <row r="240" spans="1:10" ht="16.5" thickBot="1">
      <c r="A240" s="158">
        <v>237</v>
      </c>
      <c r="B240" s="179">
        <v>191</v>
      </c>
      <c r="C240" s="180">
        <v>228</v>
      </c>
      <c r="D240" s="198" t="s">
        <v>183</v>
      </c>
      <c r="E240" s="181">
        <v>0</v>
      </c>
      <c r="F240" s="181">
        <v>0</v>
      </c>
      <c r="G240" s="181">
        <v>0</v>
      </c>
      <c r="H240" s="181">
        <v>21</v>
      </c>
      <c r="I240" s="31" t="str">
        <f>IF(F240&gt;Data!$K$6,"National Record","-")</f>
        <v>-</v>
      </c>
      <c r="J240" s="31" t="str">
        <f>IF(F240&gt;Data!$M$6,"World Record","-")</f>
        <v>-</v>
      </c>
    </row>
    <row r="241" spans="1:10" ht="16.5" thickBot="1">
      <c r="A241" s="158">
        <v>238</v>
      </c>
      <c r="B241" s="182">
        <v>191</v>
      </c>
      <c r="C241" s="183">
        <v>228</v>
      </c>
      <c r="D241" s="197" t="s">
        <v>287</v>
      </c>
      <c r="E241" s="184">
        <v>0</v>
      </c>
      <c r="F241" s="184">
        <v>0</v>
      </c>
      <c r="G241" s="184">
        <v>0</v>
      </c>
      <c r="H241" s="184">
        <v>21</v>
      </c>
      <c r="I241" s="31" t="str">
        <f>IF(F241&gt;Data!$K$6,"National Record","-")</f>
        <v>-</v>
      </c>
      <c r="J241" s="31" t="str">
        <f>IF(F241&gt;Data!$M$6,"World Record","-")</f>
        <v>-</v>
      </c>
    </row>
    <row r="242" spans="1:10" ht="16.5" thickBot="1">
      <c r="A242" s="158">
        <v>239</v>
      </c>
      <c r="B242" s="179">
        <v>191</v>
      </c>
      <c r="C242" s="180">
        <v>228</v>
      </c>
      <c r="D242" s="198" t="s">
        <v>483</v>
      </c>
      <c r="E242" s="181">
        <v>0</v>
      </c>
      <c r="F242" s="181">
        <v>0</v>
      </c>
      <c r="G242" s="181">
        <v>0</v>
      </c>
      <c r="H242" s="181">
        <v>21</v>
      </c>
      <c r="I242" s="31" t="str">
        <f>IF(F242&gt;Data!$K$6,"National Record","-")</f>
        <v>-</v>
      </c>
      <c r="J242" s="31" t="str">
        <f>IF(F242&gt;Data!$M$6,"World Record","-")</f>
        <v>-</v>
      </c>
    </row>
    <row r="243" spans="1:10" ht="16.5" thickBot="1">
      <c r="A243" s="158">
        <v>240</v>
      </c>
      <c r="B243" s="182">
        <v>191</v>
      </c>
      <c r="C243" s="183">
        <v>228</v>
      </c>
      <c r="D243" s="197" t="s">
        <v>449</v>
      </c>
      <c r="E243" s="184">
        <v>0</v>
      </c>
      <c r="F243" s="184">
        <v>0</v>
      </c>
      <c r="G243" s="184">
        <v>0</v>
      </c>
      <c r="H243" s="184">
        <v>21</v>
      </c>
      <c r="I243" s="31" t="str">
        <f>IF(F243&gt;Data!$K$6,"National Record","-")</f>
        <v>-</v>
      </c>
      <c r="J243" s="31" t="str">
        <f>IF(F243&gt;Data!$M$6,"World Record","-")</f>
        <v>-</v>
      </c>
    </row>
    <row r="244" spans="1:10" ht="16.5" thickBot="1">
      <c r="A244" s="158">
        <v>241</v>
      </c>
      <c r="B244" s="179">
        <v>191</v>
      </c>
      <c r="C244" s="180">
        <v>228</v>
      </c>
      <c r="D244" s="198" t="s">
        <v>438</v>
      </c>
      <c r="E244" s="181">
        <v>0</v>
      </c>
      <c r="F244" s="181">
        <v>0</v>
      </c>
      <c r="G244" s="181">
        <v>0</v>
      </c>
      <c r="H244" s="181">
        <v>21</v>
      </c>
      <c r="I244" s="31" t="str">
        <f>IF(F244&gt;Data!$K$6,"National Record","-")</f>
        <v>-</v>
      </c>
      <c r="J244" s="31" t="str">
        <f>IF(F244&gt;Data!$M$6,"World Record","-")</f>
        <v>-</v>
      </c>
    </row>
    <row r="245" spans="1:10" ht="16.5" thickBot="1">
      <c r="A245" s="158">
        <v>242</v>
      </c>
      <c r="B245" s="182">
        <v>191</v>
      </c>
      <c r="C245" s="183">
        <v>228</v>
      </c>
      <c r="D245" s="197" t="s">
        <v>510</v>
      </c>
      <c r="E245" s="184">
        <v>0</v>
      </c>
      <c r="F245" s="184">
        <v>0</v>
      </c>
      <c r="G245" s="184">
        <v>0</v>
      </c>
      <c r="H245" s="184">
        <v>21</v>
      </c>
      <c r="I245" s="31" t="str">
        <f>IF(F245&gt;Data!$K$6,"National Record","-")</f>
        <v>-</v>
      </c>
      <c r="J245" s="31" t="str">
        <f>IF(F245&gt;Data!$M$6,"World Record","-")</f>
        <v>-</v>
      </c>
    </row>
    <row r="246" spans="1:10" ht="16.5" thickBot="1">
      <c r="A246" s="158">
        <v>243</v>
      </c>
      <c r="B246" s="179">
        <v>191</v>
      </c>
      <c r="C246" s="180">
        <v>228</v>
      </c>
      <c r="D246" s="198" t="s">
        <v>437</v>
      </c>
      <c r="E246" s="181">
        <v>0</v>
      </c>
      <c r="F246" s="181">
        <v>0</v>
      </c>
      <c r="G246" s="181">
        <v>0</v>
      </c>
      <c r="H246" s="181">
        <v>21</v>
      </c>
      <c r="I246" s="31" t="str">
        <f>IF(F246&gt;Data!$K$6,"National Record","-")</f>
        <v>-</v>
      </c>
      <c r="J246" s="31" t="str">
        <f>IF(F246&gt;Data!$M$6,"World Record","-")</f>
        <v>-</v>
      </c>
    </row>
    <row r="247" spans="1:10" ht="16.5" thickBot="1">
      <c r="A247" s="158">
        <v>244</v>
      </c>
      <c r="B247" s="182">
        <v>191</v>
      </c>
      <c r="C247" s="183">
        <v>228</v>
      </c>
      <c r="D247" s="197" t="s">
        <v>452</v>
      </c>
      <c r="E247" s="184">
        <v>0</v>
      </c>
      <c r="F247" s="184">
        <v>0</v>
      </c>
      <c r="G247" s="184">
        <v>0</v>
      </c>
      <c r="H247" s="184">
        <v>21</v>
      </c>
      <c r="I247" s="31" t="str">
        <f>IF(F247&gt;Data!$K$6,"National Record","-")</f>
        <v>-</v>
      </c>
      <c r="J247" s="31" t="str">
        <f>IF(F247&gt;Data!$M$6,"World Record","-")</f>
        <v>-</v>
      </c>
    </row>
    <row r="248" spans="1:10" ht="16.5" thickBot="1">
      <c r="A248" s="158">
        <v>245</v>
      </c>
      <c r="B248" s="179">
        <v>191</v>
      </c>
      <c r="C248" s="180">
        <v>228</v>
      </c>
      <c r="D248" s="198" t="s">
        <v>391</v>
      </c>
      <c r="E248" s="181">
        <v>0</v>
      </c>
      <c r="F248" s="181">
        <v>0</v>
      </c>
      <c r="G248" s="181">
        <v>0</v>
      </c>
      <c r="H248" s="181">
        <v>21</v>
      </c>
      <c r="I248" s="31" t="str">
        <f>IF(F248&gt;Data!$K$6,"National Record","-")</f>
        <v>-</v>
      </c>
      <c r="J248" s="31" t="str">
        <f>IF(F248&gt;Data!$M$6,"World Record","-")</f>
        <v>-</v>
      </c>
    </row>
    <row r="249" spans="1:10" ht="16.5" thickBot="1">
      <c r="A249" s="158">
        <v>246</v>
      </c>
      <c r="B249" s="182">
        <v>191</v>
      </c>
      <c r="C249" s="183">
        <v>228</v>
      </c>
      <c r="D249" s="197" t="s">
        <v>460</v>
      </c>
      <c r="E249" s="184">
        <v>0</v>
      </c>
      <c r="F249" s="184">
        <v>0</v>
      </c>
      <c r="G249" s="184">
        <v>0</v>
      </c>
      <c r="H249" s="184">
        <v>21</v>
      </c>
      <c r="I249" s="31" t="str">
        <f>IF(F249&gt;Data!$K$6,"National Record","-")</f>
        <v>-</v>
      </c>
      <c r="J249" s="31" t="str">
        <f>IF(F249&gt;Data!$M$6,"World Record","-")</f>
        <v>-</v>
      </c>
    </row>
    <row r="250" spans="1:10" ht="16.5" thickBot="1">
      <c r="A250" s="158">
        <v>247</v>
      </c>
      <c r="B250" s="179">
        <v>191</v>
      </c>
      <c r="C250" s="180">
        <v>228</v>
      </c>
      <c r="D250" s="198" t="s">
        <v>364</v>
      </c>
      <c r="E250" s="181">
        <v>0</v>
      </c>
      <c r="F250" s="181">
        <v>0</v>
      </c>
      <c r="G250" s="181">
        <v>0</v>
      </c>
      <c r="H250" s="181">
        <v>21</v>
      </c>
      <c r="I250" s="31" t="str">
        <f>IF(F250&gt;Data!$K$6,"National Record","-")</f>
        <v>-</v>
      </c>
      <c r="J250" s="31" t="str">
        <f>IF(F250&gt;Data!$M$6,"World Record","-")</f>
        <v>-</v>
      </c>
    </row>
    <row r="251" spans="1:10" ht="16.5" thickBot="1">
      <c r="A251" s="158">
        <v>248</v>
      </c>
      <c r="B251" s="182">
        <v>191</v>
      </c>
      <c r="C251" s="183">
        <v>228</v>
      </c>
      <c r="D251" s="197" t="s">
        <v>182</v>
      </c>
      <c r="E251" s="184">
        <v>0</v>
      </c>
      <c r="F251" s="184">
        <v>0</v>
      </c>
      <c r="G251" s="184">
        <v>0</v>
      </c>
      <c r="H251" s="184">
        <v>21</v>
      </c>
      <c r="I251" s="31" t="str">
        <f>IF(F251&gt;Data!$K$6,"National Record","-")</f>
        <v>-</v>
      </c>
      <c r="J251" s="31" t="str">
        <f>IF(F251&gt;Data!$M$6,"World Record","-")</f>
        <v>-</v>
      </c>
    </row>
    <row r="252" spans="1:10" ht="16.5" thickBot="1">
      <c r="A252" s="158">
        <v>249</v>
      </c>
      <c r="B252" s="179">
        <v>191</v>
      </c>
      <c r="C252" s="180">
        <v>228</v>
      </c>
      <c r="D252" s="198" t="s">
        <v>198</v>
      </c>
      <c r="E252" s="181">
        <v>0</v>
      </c>
      <c r="F252" s="181">
        <v>0</v>
      </c>
      <c r="G252" s="181">
        <v>0</v>
      </c>
      <c r="H252" s="181">
        <v>21</v>
      </c>
      <c r="I252" s="31" t="str">
        <f>IF(F252&gt;Data!$K$6,"National Record","-")</f>
        <v>-</v>
      </c>
      <c r="J252" s="31" t="str">
        <f>IF(F252&gt;Data!$M$6,"World Record","-")</f>
        <v>-</v>
      </c>
    </row>
    <row r="253" spans="1:10" ht="16.5" thickBot="1">
      <c r="A253" s="158">
        <v>250</v>
      </c>
      <c r="B253" s="182">
        <v>191</v>
      </c>
      <c r="C253" s="183">
        <v>228</v>
      </c>
      <c r="D253" s="197" t="s">
        <v>216</v>
      </c>
      <c r="E253" s="184">
        <v>0</v>
      </c>
      <c r="F253" s="184">
        <v>0</v>
      </c>
      <c r="G253" s="184">
        <v>0</v>
      </c>
      <c r="H253" s="184">
        <v>21</v>
      </c>
      <c r="I253" s="31" t="str">
        <f>IF(F253&gt;Data!$K$6,"National Record","-")</f>
        <v>-</v>
      </c>
      <c r="J253" s="31" t="str">
        <f>IF(F253&gt;Data!$M$6,"World Record","-")</f>
        <v>-</v>
      </c>
    </row>
    <row r="254" spans="1:10" ht="16.5" thickBot="1">
      <c r="A254" s="158">
        <v>251</v>
      </c>
      <c r="B254" s="179">
        <v>191</v>
      </c>
      <c r="C254" s="180">
        <v>228</v>
      </c>
      <c r="D254" s="198" t="s">
        <v>300</v>
      </c>
      <c r="E254" s="181">
        <v>0</v>
      </c>
      <c r="F254" s="181">
        <v>0</v>
      </c>
      <c r="G254" s="181">
        <v>0</v>
      </c>
      <c r="H254" s="181">
        <v>21</v>
      </c>
      <c r="I254" s="31" t="str">
        <f>IF(F254&gt;Data!$K$6,"National Record","-")</f>
        <v>-</v>
      </c>
      <c r="J254" s="31" t="str">
        <f>IF(F254&gt;Data!$M$6,"World Record","-")</f>
        <v>-</v>
      </c>
    </row>
    <row r="255" spans="1:10" ht="16.5" thickBot="1">
      <c r="A255" s="158">
        <v>252</v>
      </c>
      <c r="B255" s="182">
        <v>191</v>
      </c>
      <c r="C255" s="183">
        <v>228</v>
      </c>
      <c r="D255" s="197" t="s">
        <v>209</v>
      </c>
      <c r="E255" s="184">
        <v>0</v>
      </c>
      <c r="F255" s="184">
        <v>0</v>
      </c>
      <c r="G255" s="184">
        <v>0</v>
      </c>
      <c r="H255" s="184">
        <v>21</v>
      </c>
      <c r="I255" s="31" t="str">
        <f>IF(F255&gt;Data!$K$6,"National Record","-")</f>
        <v>-</v>
      </c>
      <c r="J255" s="31" t="str">
        <f>IF(F255&gt;Data!$M$6,"World Record","-")</f>
        <v>-</v>
      </c>
    </row>
    <row r="256" spans="1:10" ht="16.5" thickBot="1">
      <c r="A256" s="158">
        <v>253</v>
      </c>
      <c r="B256" s="179">
        <v>191</v>
      </c>
      <c r="C256" s="180">
        <v>228</v>
      </c>
      <c r="D256" s="198" t="s">
        <v>444</v>
      </c>
      <c r="E256" s="181">
        <v>0</v>
      </c>
      <c r="F256" s="181">
        <v>0</v>
      </c>
      <c r="G256" s="181">
        <v>0</v>
      </c>
      <c r="H256" s="181">
        <v>21</v>
      </c>
      <c r="I256" s="31" t="str">
        <f>IF(F256&gt;Data!$K$6,"National Record","-")</f>
        <v>-</v>
      </c>
      <c r="J256" s="31" t="str">
        <f>IF(F256&gt;Data!$M$6,"World Record","-")</f>
        <v>-</v>
      </c>
    </row>
    <row r="257" spans="1:10" ht="16.5" thickBot="1">
      <c r="A257" s="158">
        <v>254</v>
      </c>
      <c r="B257" s="182">
        <v>191</v>
      </c>
      <c r="C257" s="183">
        <v>254</v>
      </c>
      <c r="D257" s="197" t="s">
        <v>190</v>
      </c>
      <c r="E257" s="184">
        <v>0</v>
      </c>
      <c r="F257" s="184">
        <v>0</v>
      </c>
      <c r="G257" s="184">
        <v>0</v>
      </c>
      <c r="H257" s="184">
        <v>11</v>
      </c>
      <c r="I257" s="31" t="str">
        <f>IF(F257&gt;Data!$K$6,"National Record","-")</f>
        <v>-</v>
      </c>
      <c r="J257" s="31" t="str">
        <f>IF(F257&gt;Data!$M$6,"World Record","-")</f>
        <v>-</v>
      </c>
    </row>
    <row r="258" spans="1:10" ht="16.5" thickBot="1">
      <c r="A258" s="158">
        <v>255</v>
      </c>
      <c r="B258" s="179">
        <v>191</v>
      </c>
      <c r="C258" s="180">
        <v>254</v>
      </c>
      <c r="D258" s="198" t="s">
        <v>473</v>
      </c>
      <c r="E258" s="181">
        <v>0</v>
      </c>
      <c r="F258" s="181">
        <v>0</v>
      </c>
      <c r="G258" s="181">
        <v>0</v>
      </c>
      <c r="H258" s="181">
        <v>11</v>
      </c>
      <c r="I258" s="31" t="str">
        <f>IF(F258&gt;Data!$K$6,"National Record","-")</f>
        <v>-</v>
      </c>
      <c r="J258" s="31" t="str">
        <f>IF(F258&gt;Data!$M$6,"World Record","-")</f>
        <v>-</v>
      </c>
    </row>
    <row r="259" spans="1:10" ht="16.5" thickBot="1">
      <c r="A259" s="158">
        <v>256</v>
      </c>
      <c r="B259" s="182">
        <v>191</v>
      </c>
      <c r="C259" s="183">
        <v>254</v>
      </c>
      <c r="D259" s="197" t="s">
        <v>214</v>
      </c>
      <c r="E259" s="184">
        <v>0</v>
      </c>
      <c r="F259" s="184">
        <v>0</v>
      </c>
      <c r="G259" s="184">
        <v>0</v>
      </c>
      <c r="H259" s="184">
        <v>11</v>
      </c>
      <c r="I259" s="31" t="str">
        <f>IF(F259&gt;Data!$K$6,"National Record","-")</f>
        <v>-</v>
      </c>
      <c r="J259" s="31" t="str">
        <f>IF(F259&gt;Data!$M$6,"World Record","-")</f>
        <v>-</v>
      </c>
    </row>
    <row r="260" spans="1:10" ht="16.5" thickBot="1">
      <c r="A260" s="158">
        <v>257</v>
      </c>
      <c r="B260" s="179">
        <v>191</v>
      </c>
      <c r="C260" s="180">
        <v>254</v>
      </c>
      <c r="D260" s="198" t="s">
        <v>306</v>
      </c>
      <c r="E260" s="181">
        <v>0</v>
      </c>
      <c r="F260" s="181">
        <v>0</v>
      </c>
      <c r="G260" s="181">
        <v>0</v>
      </c>
      <c r="H260" s="181">
        <v>11</v>
      </c>
      <c r="I260" s="31" t="str">
        <f>IF(F260&gt;Data!$K$6,"National Record","-")</f>
        <v>-</v>
      </c>
      <c r="J260" s="31" t="str">
        <f>IF(F260&gt;Data!$M$6,"World Record","-")</f>
        <v>-</v>
      </c>
    </row>
    <row r="261" spans="1:10" ht="16.5" thickBot="1">
      <c r="A261" s="158">
        <v>258</v>
      </c>
      <c r="B261" s="182">
        <v>191</v>
      </c>
      <c r="C261" s="183">
        <v>254</v>
      </c>
      <c r="D261" s="197" t="s">
        <v>328</v>
      </c>
      <c r="E261" s="184">
        <v>0</v>
      </c>
      <c r="F261" s="184">
        <v>0</v>
      </c>
      <c r="G261" s="184">
        <v>0</v>
      </c>
      <c r="H261" s="184">
        <v>11</v>
      </c>
      <c r="I261" s="31" t="str">
        <f>IF(F261&gt;Data!$K$6,"National Record","-")</f>
        <v>-</v>
      </c>
      <c r="J261" s="31" t="str">
        <f>IF(F261&gt;Data!$M$6,"World Record","-")</f>
        <v>-</v>
      </c>
    </row>
    <row r="262" spans="1:10" ht="16.5" thickBot="1">
      <c r="A262" s="158">
        <v>259</v>
      </c>
      <c r="B262" s="179">
        <v>191</v>
      </c>
      <c r="C262" s="180">
        <v>254</v>
      </c>
      <c r="D262" s="198" t="s">
        <v>302</v>
      </c>
      <c r="E262" s="181">
        <v>0</v>
      </c>
      <c r="F262" s="181">
        <v>0</v>
      </c>
      <c r="G262" s="181">
        <v>0</v>
      </c>
      <c r="H262" s="181">
        <v>11</v>
      </c>
      <c r="I262" s="31" t="str">
        <f>IF(F262&gt;Data!$K$6,"National Record","-")</f>
        <v>-</v>
      </c>
      <c r="J262" s="31" t="str">
        <f>IF(F262&gt;Data!$M$6,"World Record","-")</f>
        <v>-</v>
      </c>
    </row>
    <row r="263" spans="1:10" ht="16.5" thickBot="1">
      <c r="A263" s="158">
        <v>260</v>
      </c>
      <c r="B263" s="182">
        <v>191</v>
      </c>
      <c r="C263" s="183">
        <v>254</v>
      </c>
      <c r="D263" s="197" t="s">
        <v>495</v>
      </c>
      <c r="E263" s="184">
        <v>0</v>
      </c>
      <c r="F263" s="184">
        <v>0</v>
      </c>
      <c r="G263" s="184">
        <v>0</v>
      </c>
      <c r="H263" s="184">
        <v>11</v>
      </c>
      <c r="I263" s="31" t="str">
        <f>IF(F263&gt;Data!$K$6,"National Record","-")</f>
        <v>-</v>
      </c>
      <c r="J263" s="31" t="str">
        <f>IF(F263&gt;Data!$M$6,"World Record","-")</f>
        <v>-</v>
      </c>
    </row>
    <row r="264" spans="1:10" ht="16.5" thickBot="1">
      <c r="A264" s="158">
        <v>261</v>
      </c>
      <c r="B264" s="179">
        <v>191</v>
      </c>
      <c r="C264" s="180">
        <v>254</v>
      </c>
      <c r="D264" s="198" t="s">
        <v>480</v>
      </c>
      <c r="E264" s="181">
        <v>0</v>
      </c>
      <c r="F264" s="181">
        <v>0</v>
      </c>
      <c r="G264" s="181">
        <v>0</v>
      </c>
      <c r="H264" s="181">
        <v>11</v>
      </c>
      <c r="I264" s="31" t="str">
        <f>IF(F264&gt;Data!$K$6,"National Record","-")</f>
        <v>-</v>
      </c>
      <c r="J264" s="31" t="str">
        <f>IF(F264&gt;Data!$M$6,"World Record","-")</f>
        <v>-</v>
      </c>
    </row>
    <row r="265" spans="1:10" ht="16.5" thickBot="1">
      <c r="A265" s="158">
        <v>262</v>
      </c>
      <c r="B265" s="182">
        <v>191</v>
      </c>
      <c r="C265" s="183">
        <v>254</v>
      </c>
      <c r="D265" s="197" t="s">
        <v>309</v>
      </c>
      <c r="E265" s="184">
        <v>0</v>
      </c>
      <c r="F265" s="184">
        <v>0</v>
      </c>
      <c r="G265" s="184">
        <v>0</v>
      </c>
      <c r="H265" s="184">
        <v>11</v>
      </c>
      <c r="I265" s="31" t="str">
        <f>IF(F265&gt;Data!$K$6,"National Record","-")</f>
        <v>-</v>
      </c>
      <c r="J265" s="31" t="str">
        <f>IF(F265&gt;Data!$M$6,"World Record","-")</f>
        <v>-</v>
      </c>
    </row>
    <row r="266" spans="1:10" ht="16.5" thickBot="1">
      <c r="A266" s="158">
        <v>263</v>
      </c>
      <c r="B266" s="179">
        <v>191</v>
      </c>
      <c r="C266" s="180">
        <v>254</v>
      </c>
      <c r="D266" s="198" t="s">
        <v>244</v>
      </c>
      <c r="E266" s="181">
        <v>0</v>
      </c>
      <c r="F266" s="181">
        <v>0</v>
      </c>
      <c r="G266" s="181">
        <v>0</v>
      </c>
      <c r="H266" s="181">
        <v>11</v>
      </c>
      <c r="I266" s="31" t="str">
        <f>IF(F266&gt;Data!$K$6,"National Record","-")</f>
        <v>-</v>
      </c>
      <c r="J266" s="31" t="str">
        <f>IF(F266&gt;Data!$M$6,"World Record","-")</f>
        <v>-</v>
      </c>
    </row>
    <row r="267" spans="1:10" ht="16.5" thickBot="1">
      <c r="A267" s="158">
        <v>264</v>
      </c>
      <c r="B267" s="182">
        <v>191</v>
      </c>
      <c r="C267" s="183">
        <v>254</v>
      </c>
      <c r="D267" s="197" t="s">
        <v>264</v>
      </c>
      <c r="E267" s="184">
        <v>0</v>
      </c>
      <c r="F267" s="184">
        <v>0</v>
      </c>
      <c r="G267" s="184">
        <v>0</v>
      </c>
      <c r="H267" s="184">
        <v>11</v>
      </c>
      <c r="I267" s="31" t="str">
        <f>IF(F267&gt;Data!$K$6,"National Record","-")</f>
        <v>-</v>
      </c>
      <c r="J267" s="31" t="str">
        <f>IF(F267&gt;Data!$M$6,"World Record","-")</f>
        <v>-</v>
      </c>
    </row>
    <row r="268" spans="1:10" ht="16.5" thickBot="1">
      <c r="A268" s="158">
        <v>265</v>
      </c>
      <c r="B268" s="179">
        <v>191</v>
      </c>
      <c r="C268" s="180">
        <v>254</v>
      </c>
      <c r="D268" s="198" t="s">
        <v>484</v>
      </c>
      <c r="E268" s="181">
        <v>0</v>
      </c>
      <c r="F268" s="181">
        <v>0</v>
      </c>
      <c r="G268" s="181">
        <v>0</v>
      </c>
      <c r="H268" s="181">
        <v>11</v>
      </c>
      <c r="I268" s="31" t="str">
        <f>IF(F268&gt;Data!$K$6,"National Record","-")</f>
        <v>-</v>
      </c>
      <c r="J268" s="31" t="str">
        <f>IF(F268&gt;Data!$M$6,"World Record","-")</f>
        <v>-</v>
      </c>
    </row>
    <row r="269" spans="1:10" ht="16.5" thickBot="1">
      <c r="A269" s="158">
        <v>266</v>
      </c>
      <c r="B269" s="182">
        <v>191</v>
      </c>
      <c r="C269" s="183">
        <v>254</v>
      </c>
      <c r="D269" s="197" t="s">
        <v>424</v>
      </c>
      <c r="E269" s="184">
        <v>0</v>
      </c>
      <c r="F269" s="184">
        <v>0</v>
      </c>
      <c r="G269" s="184">
        <v>0</v>
      </c>
      <c r="H269" s="184">
        <v>11</v>
      </c>
      <c r="I269" s="31" t="str">
        <f>IF(F269&gt;Data!$K$6,"National Record","-")</f>
        <v>-</v>
      </c>
      <c r="J269" s="31" t="str">
        <f>IF(F269&gt;Data!$M$6,"World Record","-")</f>
        <v>-</v>
      </c>
    </row>
    <row r="270" spans="1:10" ht="16.5" thickBot="1">
      <c r="A270" s="158">
        <v>267</v>
      </c>
      <c r="B270" s="179">
        <v>191</v>
      </c>
      <c r="C270" s="180">
        <v>254</v>
      </c>
      <c r="D270" s="198" t="s">
        <v>188</v>
      </c>
      <c r="E270" s="181">
        <v>0</v>
      </c>
      <c r="F270" s="181">
        <v>0</v>
      </c>
      <c r="G270" s="181">
        <v>0</v>
      </c>
      <c r="H270" s="181">
        <v>11</v>
      </c>
      <c r="I270" s="130" t="str">
        <f>IF(F270&gt;Data!$K$6,"National Record","-")</f>
        <v>-</v>
      </c>
      <c r="J270" s="130" t="str">
        <f>IF(F270&gt;Data!$M$6,"World Record","-")</f>
        <v>-</v>
      </c>
    </row>
    <row r="271" spans="1:10" ht="16.5" thickBot="1">
      <c r="A271" s="158">
        <v>268</v>
      </c>
      <c r="B271" s="182">
        <v>191</v>
      </c>
      <c r="C271" s="183">
        <v>254</v>
      </c>
      <c r="D271" s="197" t="s">
        <v>433</v>
      </c>
      <c r="E271" s="184">
        <v>0</v>
      </c>
      <c r="F271" s="184">
        <v>0</v>
      </c>
      <c r="G271" s="184">
        <v>0</v>
      </c>
      <c r="H271" s="184">
        <v>11</v>
      </c>
      <c r="I271" s="130" t="str">
        <f>IF(F271&gt;Data!$K$6,"National Record","-")</f>
        <v>-</v>
      </c>
      <c r="J271" s="130" t="str">
        <f>IF(F271&gt;Data!$M$6,"World Record","-")</f>
        <v>-</v>
      </c>
    </row>
    <row r="272" spans="1:10" ht="16.5" thickBot="1">
      <c r="A272" s="158">
        <v>269</v>
      </c>
      <c r="B272" s="179">
        <v>191</v>
      </c>
      <c r="C272" s="180">
        <v>254</v>
      </c>
      <c r="D272" s="198" t="s">
        <v>432</v>
      </c>
      <c r="E272" s="181">
        <v>0</v>
      </c>
      <c r="F272" s="181">
        <v>0</v>
      </c>
      <c r="G272" s="181">
        <v>0</v>
      </c>
      <c r="H272" s="181">
        <v>11</v>
      </c>
      <c r="I272" s="31" t="str">
        <f>IF(F272&gt;Data!$K$6,"National Record","-")</f>
        <v>-</v>
      </c>
      <c r="J272" s="31" t="str">
        <f>IF(F272&gt;Data!$M$6,"World Record","-")</f>
        <v>-</v>
      </c>
    </row>
    <row r="273" spans="1:10" ht="16.5" thickBot="1">
      <c r="A273" s="158">
        <v>270</v>
      </c>
      <c r="B273" s="182">
        <v>191</v>
      </c>
      <c r="C273" s="183">
        <v>254</v>
      </c>
      <c r="D273" s="197" t="s">
        <v>389</v>
      </c>
      <c r="E273" s="184">
        <v>0</v>
      </c>
      <c r="F273" s="184">
        <v>0</v>
      </c>
      <c r="G273" s="184">
        <v>0</v>
      </c>
      <c r="H273" s="184">
        <v>11</v>
      </c>
      <c r="I273" s="31" t="str">
        <f>IF(F273&gt;Data!$K$6,"National Record","-")</f>
        <v>-</v>
      </c>
      <c r="J273" s="31" t="str">
        <f>IF(F273&gt;Data!$M$6,"World Record","-")</f>
        <v>-</v>
      </c>
    </row>
    <row r="274" spans="1:10" ht="16.5" thickBot="1">
      <c r="A274" s="158">
        <v>271</v>
      </c>
      <c r="B274" s="179">
        <v>191</v>
      </c>
      <c r="C274" s="180">
        <v>254</v>
      </c>
      <c r="D274" s="198" t="s">
        <v>475</v>
      </c>
      <c r="E274" s="181">
        <v>0</v>
      </c>
      <c r="F274" s="181">
        <v>0</v>
      </c>
      <c r="G274" s="181">
        <v>0</v>
      </c>
      <c r="H274" s="181">
        <v>11</v>
      </c>
      <c r="I274" s="31" t="str">
        <f>IF(F274&gt;Data!$K$6,"National Record","-")</f>
        <v>-</v>
      </c>
      <c r="J274" s="31" t="str">
        <f>IF(F274&gt;Data!$M$6,"World Record","-")</f>
        <v>-</v>
      </c>
    </row>
    <row r="275" spans="1:10" ht="16.5" thickBot="1">
      <c r="A275" s="158">
        <v>272</v>
      </c>
      <c r="B275" s="182">
        <v>191</v>
      </c>
      <c r="C275" s="183">
        <v>254</v>
      </c>
      <c r="D275" s="197" t="s">
        <v>334</v>
      </c>
      <c r="E275" s="184">
        <v>0</v>
      </c>
      <c r="F275" s="184">
        <v>0</v>
      </c>
      <c r="G275" s="184">
        <v>0</v>
      </c>
      <c r="H275" s="184">
        <v>11</v>
      </c>
      <c r="I275" s="130" t="str">
        <f>IF(F275&gt;Data!$K$6,"National Record","-")</f>
        <v>-</v>
      </c>
      <c r="J275" s="130" t="str">
        <f>IF(F275&gt;Data!$M$6,"World Record","-")</f>
        <v>-</v>
      </c>
    </row>
    <row r="276" spans="1:10" ht="16.5" thickBot="1">
      <c r="A276" s="158">
        <v>273</v>
      </c>
      <c r="B276" s="179">
        <v>191</v>
      </c>
      <c r="C276" s="180">
        <v>254</v>
      </c>
      <c r="D276" s="198" t="s">
        <v>441</v>
      </c>
      <c r="E276" s="181">
        <v>0</v>
      </c>
      <c r="F276" s="181">
        <v>0</v>
      </c>
      <c r="G276" s="181">
        <v>0</v>
      </c>
      <c r="H276" s="181">
        <v>11</v>
      </c>
      <c r="I276" s="137" t="str">
        <f>IF(F276&gt;Data!$K$6,"National Record","-")</f>
        <v>-</v>
      </c>
      <c r="J276" s="137" t="str">
        <f>IF(F276&gt;Data!$M$6,"World Record","-")</f>
        <v>-</v>
      </c>
    </row>
    <row r="277" spans="1:10" ht="16.5" thickBot="1">
      <c r="A277" s="158">
        <v>274</v>
      </c>
      <c r="B277" s="182">
        <v>191</v>
      </c>
      <c r="C277" s="183">
        <v>254</v>
      </c>
      <c r="D277" s="197" t="s">
        <v>243</v>
      </c>
      <c r="E277" s="184">
        <v>0</v>
      </c>
      <c r="F277" s="184">
        <v>0</v>
      </c>
      <c r="G277" s="184">
        <v>0</v>
      </c>
      <c r="H277" s="184">
        <v>11</v>
      </c>
      <c r="I277" s="31" t="str">
        <f>IF(F277&gt;Data!$K$6,"National Record","-")</f>
        <v>-</v>
      </c>
      <c r="J277" s="31" t="str">
        <f>IF(F277&gt;Data!$M$6,"World Record","-")</f>
        <v>-</v>
      </c>
    </row>
    <row r="278" spans="1:10" ht="16.5" thickBot="1">
      <c r="A278" s="158">
        <v>275</v>
      </c>
      <c r="B278" s="179">
        <v>191</v>
      </c>
      <c r="C278" s="180">
        <v>254</v>
      </c>
      <c r="D278" s="198" t="s">
        <v>339</v>
      </c>
      <c r="E278" s="181">
        <v>0</v>
      </c>
      <c r="F278" s="181">
        <v>0</v>
      </c>
      <c r="G278" s="181">
        <v>0</v>
      </c>
      <c r="H278" s="181">
        <v>11</v>
      </c>
      <c r="I278" s="31" t="str">
        <f>IF(F278&gt;Data!$K$6,"National Record","-")</f>
        <v>-</v>
      </c>
      <c r="J278" s="31" t="str">
        <f>IF(F278&gt;Data!$M$6,"World Record","-")</f>
        <v>-</v>
      </c>
    </row>
    <row r="279" spans="1:10" ht="16.5" thickBot="1">
      <c r="A279" s="158">
        <v>276</v>
      </c>
      <c r="B279" s="182">
        <v>191</v>
      </c>
      <c r="C279" s="183">
        <v>254</v>
      </c>
      <c r="D279" s="197" t="s">
        <v>423</v>
      </c>
      <c r="E279" s="184">
        <v>0</v>
      </c>
      <c r="F279" s="184">
        <v>0</v>
      </c>
      <c r="G279" s="184">
        <v>0</v>
      </c>
      <c r="H279" s="184">
        <v>11</v>
      </c>
      <c r="I279" s="31" t="str">
        <f>IF(F279&gt;Data!$K$6,"National Record","-")</f>
        <v>-</v>
      </c>
      <c r="J279" s="31" t="str">
        <f>IF(F279&gt;Data!$M$6,"World Record","-")</f>
        <v>-</v>
      </c>
    </row>
    <row r="280" spans="1:10" ht="16.5" thickBot="1">
      <c r="A280" s="158">
        <v>277</v>
      </c>
      <c r="B280" s="179">
        <v>191</v>
      </c>
      <c r="C280" s="180">
        <v>254</v>
      </c>
      <c r="D280" s="198" t="s">
        <v>166</v>
      </c>
      <c r="E280" s="181">
        <v>0</v>
      </c>
      <c r="F280" s="181">
        <v>0</v>
      </c>
      <c r="G280" s="181">
        <v>0</v>
      </c>
      <c r="H280" s="181">
        <v>11</v>
      </c>
      <c r="I280" s="138" t="str">
        <f>IF(F280&gt;Data!$K$6,"National Record","-")</f>
        <v>-</v>
      </c>
      <c r="J280" s="138" t="str">
        <f>IF(F280&gt;Data!$M$6,"World Record","-")</f>
        <v>-</v>
      </c>
    </row>
    <row r="281" spans="1:10" ht="16.5" thickBot="1">
      <c r="A281" s="158">
        <v>278</v>
      </c>
      <c r="B281" s="182">
        <v>191</v>
      </c>
      <c r="C281" s="183">
        <v>254</v>
      </c>
      <c r="D281" s="197" t="s">
        <v>487</v>
      </c>
      <c r="E281" s="184">
        <v>0</v>
      </c>
      <c r="F281" s="184">
        <v>0</v>
      </c>
      <c r="G281" s="184">
        <v>0</v>
      </c>
      <c r="H281" s="184">
        <v>11</v>
      </c>
      <c r="I281" s="31" t="str">
        <f>IF(F281&gt;Data!$K$6,"National Record","-")</f>
        <v>-</v>
      </c>
      <c r="J281" s="31" t="str">
        <f>IF(F281&gt;Data!$M$6,"World Record","-")</f>
        <v>-</v>
      </c>
    </row>
    <row r="282" spans="1:10" ht="16.5" thickBot="1">
      <c r="A282" s="158">
        <v>279</v>
      </c>
      <c r="B282" s="179">
        <v>191</v>
      </c>
      <c r="C282" s="180">
        <v>254</v>
      </c>
      <c r="D282" s="198" t="s">
        <v>425</v>
      </c>
      <c r="E282" s="181">
        <v>0</v>
      </c>
      <c r="F282" s="181">
        <v>0</v>
      </c>
      <c r="G282" s="181">
        <v>0</v>
      </c>
      <c r="H282" s="181">
        <v>11</v>
      </c>
      <c r="I282" s="31" t="str">
        <f>IF(F282&gt;Data!$K$6,"National Record","-")</f>
        <v>-</v>
      </c>
      <c r="J282" s="31" t="str">
        <f>IF(F282&gt;Data!$M$6,"World Record","-")</f>
        <v>-</v>
      </c>
    </row>
    <row r="283" spans="1:10" ht="16.5" thickBot="1">
      <c r="A283" s="158">
        <v>280</v>
      </c>
      <c r="B283" s="182">
        <v>191</v>
      </c>
      <c r="C283" s="183">
        <v>254</v>
      </c>
      <c r="D283" s="197" t="s">
        <v>162</v>
      </c>
      <c r="E283" s="184">
        <v>0</v>
      </c>
      <c r="F283" s="184">
        <v>0</v>
      </c>
      <c r="G283" s="184">
        <v>0</v>
      </c>
      <c r="H283" s="184">
        <v>11</v>
      </c>
      <c r="I283" s="138" t="str">
        <f>IF(F283&gt;Data!$K$6,"National Record","-")</f>
        <v>-</v>
      </c>
      <c r="J283" s="138" t="str">
        <f>IF(F283&gt;Data!$M$6,"World Record","-")</f>
        <v>-</v>
      </c>
    </row>
    <row r="284" spans="1:10" ht="16.5" thickBot="1">
      <c r="A284" s="158">
        <v>281</v>
      </c>
      <c r="B284" s="179">
        <v>191</v>
      </c>
      <c r="C284" s="180">
        <v>281</v>
      </c>
      <c r="D284" s="198" t="s">
        <v>346</v>
      </c>
      <c r="E284" s="181">
        <v>0</v>
      </c>
      <c r="F284" s="181">
        <v>0</v>
      </c>
      <c r="G284" s="181">
        <v>0</v>
      </c>
      <c r="H284" s="181">
        <v>0</v>
      </c>
      <c r="I284" s="31" t="str">
        <f>IF(F284&gt;Data!$K$6,"National Record","-")</f>
        <v>-</v>
      </c>
      <c r="J284" s="31" t="str">
        <f>IF(F284&gt;Data!$M$6,"World Record","-")</f>
        <v>-</v>
      </c>
    </row>
    <row r="285" spans="1:10" ht="16.5" thickBot="1">
      <c r="A285" s="158">
        <v>282</v>
      </c>
      <c r="B285" s="182">
        <v>191</v>
      </c>
      <c r="C285" s="183">
        <v>281</v>
      </c>
      <c r="D285" s="197" t="s">
        <v>184</v>
      </c>
      <c r="E285" s="184">
        <v>0</v>
      </c>
      <c r="F285" s="184">
        <v>0</v>
      </c>
      <c r="G285" s="184">
        <v>0</v>
      </c>
      <c r="H285" s="184">
        <v>0</v>
      </c>
      <c r="I285" s="31" t="str">
        <f>IF(F285&gt;Data!$K$6,"National Record","-")</f>
        <v>-</v>
      </c>
      <c r="J285" s="31" t="str">
        <f>IF(F285&gt;Data!$M$6,"World Record","-")</f>
        <v>-</v>
      </c>
    </row>
    <row r="286" spans="1:10" ht="16.5" thickBot="1">
      <c r="A286" s="158">
        <v>283</v>
      </c>
      <c r="B286" s="179">
        <v>191</v>
      </c>
      <c r="C286" s="180">
        <v>281</v>
      </c>
      <c r="D286" s="198" t="s">
        <v>381</v>
      </c>
      <c r="E286" s="181">
        <v>0</v>
      </c>
      <c r="F286" s="181">
        <v>0</v>
      </c>
      <c r="G286" s="181">
        <v>0</v>
      </c>
      <c r="H286" s="181">
        <v>0</v>
      </c>
      <c r="I286" s="31" t="str">
        <f>IF(F286&gt;Data!$K$6,"National Record","-")</f>
        <v>-</v>
      </c>
      <c r="J286" s="31" t="str">
        <f>IF(F286&gt;Data!$M$6,"World Record","-")</f>
        <v>-</v>
      </c>
    </row>
    <row r="287" spans="1:10" ht="16.5" thickBot="1">
      <c r="A287" s="158">
        <v>284</v>
      </c>
      <c r="B287" s="182">
        <v>191</v>
      </c>
      <c r="C287" s="183">
        <v>281</v>
      </c>
      <c r="D287" s="197" t="s">
        <v>261</v>
      </c>
      <c r="E287" s="184">
        <v>0</v>
      </c>
      <c r="F287" s="184">
        <v>0</v>
      </c>
      <c r="G287" s="184">
        <v>0</v>
      </c>
      <c r="H287" s="184">
        <v>0</v>
      </c>
      <c r="I287" s="31" t="str">
        <f>IF(F287&gt;Data!$K$6,"National Record","-")</f>
        <v>-</v>
      </c>
      <c r="J287" s="31" t="str">
        <f>IF(F287&gt;Data!$M$6,"World Record","-")</f>
        <v>-</v>
      </c>
    </row>
    <row r="288" spans="1:10" ht="16.5" thickBot="1">
      <c r="A288" s="158">
        <v>285</v>
      </c>
      <c r="B288" s="179">
        <v>191</v>
      </c>
      <c r="C288" s="180">
        <v>281</v>
      </c>
      <c r="D288" s="198" t="s">
        <v>349</v>
      </c>
      <c r="E288" s="181">
        <v>0</v>
      </c>
      <c r="F288" s="181">
        <v>0</v>
      </c>
      <c r="G288" s="181">
        <v>0</v>
      </c>
      <c r="H288" s="181">
        <v>0</v>
      </c>
      <c r="I288" s="31" t="str">
        <f>IF(F288&gt;Data!$K$6,"National Record","-")</f>
        <v>-</v>
      </c>
      <c r="J288" s="31" t="str">
        <f>IF(F288&gt;Data!$M$6,"World Record","-")</f>
        <v>-</v>
      </c>
    </row>
    <row r="289" spans="1:10" ht="16.5" thickBot="1">
      <c r="A289" s="158">
        <v>286</v>
      </c>
      <c r="B289" s="182">
        <v>191</v>
      </c>
      <c r="C289" s="183">
        <v>281</v>
      </c>
      <c r="D289" s="197" t="s">
        <v>419</v>
      </c>
      <c r="E289" s="184">
        <v>0</v>
      </c>
      <c r="F289" s="184">
        <v>0</v>
      </c>
      <c r="G289" s="184">
        <v>0</v>
      </c>
      <c r="H289" s="184">
        <v>0</v>
      </c>
      <c r="I289" s="31" t="str">
        <f>IF(F289&gt;Data!$K$6,"National Record","-")</f>
        <v>-</v>
      </c>
      <c r="J289" s="31" t="str">
        <f>IF(F289&gt;Data!$M$6,"World Record","-")</f>
        <v>-</v>
      </c>
    </row>
    <row r="290" spans="1:10" ht="16.5" thickBot="1">
      <c r="A290" s="158">
        <v>287</v>
      </c>
      <c r="B290" s="179">
        <v>191</v>
      </c>
      <c r="C290" s="180">
        <v>281</v>
      </c>
      <c r="D290" s="198" t="s">
        <v>497</v>
      </c>
      <c r="E290" s="181">
        <v>0</v>
      </c>
      <c r="F290" s="181">
        <v>0</v>
      </c>
      <c r="G290" s="181">
        <v>0</v>
      </c>
      <c r="H290" s="181">
        <v>0</v>
      </c>
      <c r="I290" s="31" t="str">
        <f>IF(F290&gt;Data!$K$6,"National Record","-")</f>
        <v>-</v>
      </c>
      <c r="J290" s="31" t="str">
        <f>IF(F290&gt;Data!$M$6,"World Record","-")</f>
        <v>-</v>
      </c>
    </row>
    <row r="291" spans="1:10" ht="16.5" thickBot="1">
      <c r="A291" s="158">
        <v>288</v>
      </c>
      <c r="B291" s="182">
        <v>191</v>
      </c>
      <c r="C291" s="183">
        <v>281</v>
      </c>
      <c r="D291" s="197" t="s">
        <v>192</v>
      </c>
      <c r="E291" s="184">
        <v>0</v>
      </c>
      <c r="F291" s="184">
        <v>0</v>
      </c>
      <c r="G291" s="184">
        <v>0</v>
      </c>
      <c r="H291" s="184">
        <v>0</v>
      </c>
      <c r="I291" s="31" t="str">
        <f>IF(F291&gt;Data!$K$6,"National Record","-")</f>
        <v>-</v>
      </c>
      <c r="J291" s="31" t="str">
        <f>IF(F291&gt;Data!$M$6,"World Record","-")</f>
        <v>-</v>
      </c>
    </row>
    <row r="292" spans="1:10" ht="16.5" thickBot="1">
      <c r="A292" s="158">
        <v>289</v>
      </c>
      <c r="B292" s="179">
        <v>191</v>
      </c>
      <c r="C292" s="180">
        <v>281</v>
      </c>
      <c r="D292" s="198" t="s">
        <v>491</v>
      </c>
      <c r="E292" s="181">
        <v>0</v>
      </c>
      <c r="F292" s="181">
        <v>0</v>
      </c>
      <c r="G292" s="181">
        <v>0</v>
      </c>
      <c r="H292" s="181">
        <v>0</v>
      </c>
      <c r="I292" s="31" t="str">
        <f>IF(F292&gt;Data!$K$6,"National Record","-")</f>
        <v>-</v>
      </c>
      <c r="J292" s="31" t="str">
        <f>IF(F292&gt;Data!$M$6,"World Record","-")</f>
        <v>-</v>
      </c>
    </row>
    <row r="293" spans="1:10" ht="16.5" thickBot="1">
      <c r="A293" s="158">
        <v>290</v>
      </c>
      <c r="B293" s="182">
        <v>191</v>
      </c>
      <c r="C293" s="183">
        <v>281</v>
      </c>
      <c r="D293" s="197" t="s">
        <v>450</v>
      </c>
      <c r="E293" s="184">
        <v>0</v>
      </c>
      <c r="F293" s="184">
        <v>0</v>
      </c>
      <c r="G293" s="184">
        <v>0</v>
      </c>
      <c r="H293" s="184">
        <v>0</v>
      </c>
      <c r="I293" s="31" t="str">
        <f>IF(F293&gt;Data!$K$6,"National Record","-")</f>
        <v>-</v>
      </c>
      <c r="J293" s="31" t="str">
        <f>IF(F293&gt;Data!$M$6,"World Record","-")</f>
        <v>-</v>
      </c>
    </row>
    <row r="294" spans="1:10" ht="16.5" thickBot="1">
      <c r="A294" s="158">
        <v>291</v>
      </c>
      <c r="B294" s="179">
        <v>191</v>
      </c>
      <c r="C294" s="180">
        <v>281</v>
      </c>
      <c r="D294" s="198" t="s">
        <v>212</v>
      </c>
      <c r="E294" s="181">
        <v>0</v>
      </c>
      <c r="F294" s="181">
        <v>0</v>
      </c>
      <c r="G294" s="181">
        <v>0</v>
      </c>
      <c r="H294" s="181">
        <v>0</v>
      </c>
      <c r="I294" s="31" t="str">
        <f>IF(F294&gt;Data!$K$6,"National Record","-")</f>
        <v>-</v>
      </c>
      <c r="J294" s="31" t="str">
        <f>IF(F294&gt;Data!$M$6,"World Record","-")</f>
        <v>-</v>
      </c>
    </row>
    <row r="295" spans="1:10" ht="16.5" thickBot="1">
      <c r="A295" s="158">
        <v>292</v>
      </c>
      <c r="B295" s="182">
        <v>191</v>
      </c>
      <c r="C295" s="183">
        <v>281</v>
      </c>
      <c r="D295" s="197" t="s">
        <v>355</v>
      </c>
      <c r="E295" s="184">
        <v>0</v>
      </c>
      <c r="F295" s="184">
        <v>0</v>
      </c>
      <c r="G295" s="184">
        <v>0</v>
      </c>
      <c r="H295" s="184">
        <v>0</v>
      </c>
      <c r="I295" s="31" t="str">
        <f>IF(F295&gt;Data!$K$6,"National Record","-")</f>
        <v>-</v>
      </c>
      <c r="J295" s="31" t="str">
        <f>IF(F295&gt;Data!$M$6,"World Record","-")</f>
        <v>-</v>
      </c>
    </row>
    <row r="296" spans="1:10" ht="16.5" thickBot="1">
      <c r="A296" s="158">
        <v>293</v>
      </c>
      <c r="B296" s="179">
        <v>191</v>
      </c>
      <c r="C296" s="180">
        <v>281</v>
      </c>
      <c r="D296" s="198" t="s">
        <v>210</v>
      </c>
      <c r="E296" s="181">
        <v>0</v>
      </c>
      <c r="F296" s="181">
        <v>0</v>
      </c>
      <c r="G296" s="181">
        <v>0</v>
      </c>
      <c r="H296" s="181">
        <v>0</v>
      </c>
      <c r="I296" s="31" t="str">
        <f>IF(F296&gt;Data!$K$6,"National Record","-")</f>
        <v>-</v>
      </c>
      <c r="J296" s="31" t="str">
        <f>IF(F296&gt;Data!$M$6,"World Record","-")</f>
        <v>-</v>
      </c>
    </row>
    <row r="297" spans="1:10" ht="16.5" thickBot="1">
      <c r="A297" s="158">
        <v>294</v>
      </c>
      <c r="B297" s="182">
        <v>191</v>
      </c>
      <c r="C297" s="183">
        <v>281</v>
      </c>
      <c r="D297" s="197" t="s">
        <v>272</v>
      </c>
      <c r="E297" s="184">
        <v>0</v>
      </c>
      <c r="F297" s="184">
        <v>0</v>
      </c>
      <c r="G297" s="184">
        <v>0</v>
      </c>
      <c r="H297" s="184">
        <v>0</v>
      </c>
      <c r="I297" s="31" t="str">
        <f>IF(F297&gt;Data!$K$6,"National Record","-")</f>
        <v>-</v>
      </c>
      <c r="J297" s="31" t="str">
        <f>IF(F297&gt;Data!$M$6,"World Record","-")</f>
        <v>-</v>
      </c>
    </row>
    <row r="298" spans="1:10" ht="16.5" thickBot="1">
      <c r="A298" s="158">
        <v>295</v>
      </c>
      <c r="B298" s="179">
        <v>191</v>
      </c>
      <c r="C298" s="180">
        <v>281</v>
      </c>
      <c r="D298" s="198" t="s">
        <v>186</v>
      </c>
      <c r="E298" s="181">
        <v>0</v>
      </c>
      <c r="F298" s="181">
        <v>0</v>
      </c>
      <c r="G298" s="181">
        <v>0</v>
      </c>
      <c r="H298" s="181">
        <v>0</v>
      </c>
      <c r="I298" s="31" t="str">
        <f>IF(F298&gt;Data!$K$6,"National Record","-")</f>
        <v>-</v>
      </c>
      <c r="J298" s="31" t="str">
        <f>IF(F298&gt;Data!$M$6,"World Record","-")</f>
        <v>-</v>
      </c>
    </row>
    <row r="299" spans="1:10" ht="16.5" thickBot="1">
      <c r="A299" s="158">
        <v>296</v>
      </c>
      <c r="B299" s="182">
        <v>191</v>
      </c>
      <c r="C299" s="183">
        <v>281</v>
      </c>
      <c r="D299" s="197" t="s">
        <v>436</v>
      </c>
      <c r="E299" s="184">
        <v>0</v>
      </c>
      <c r="F299" s="184">
        <v>0</v>
      </c>
      <c r="G299" s="184">
        <v>0</v>
      </c>
      <c r="H299" s="184">
        <v>0</v>
      </c>
      <c r="I299" s="31" t="str">
        <f>IF(F299&gt;Data!$K$6,"National Record","-")</f>
        <v>-</v>
      </c>
      <c r="J299" s="31" t="str">
        <f>IF(F299&gt;Data!$M$6,"World Record","-")</f>
        <v>-</v>
      </c>
    </row>
    <row r="300" spans="1:10" ht="16.5" thickBot="1">
      <c r="A300" s="158">
        <v>297</v>
      </c>
      <c r="B300" s="179">
        <v>191</v>
      </c>
      <c r="C300" s="180">
        <v>281</v>
      </c>
      <c r="D300" s="198" t="s">
        <v>277</v>
      </c>
      <c r="E300" s="181">
        <v>0</v>
      </c>
      <c r="F300" s="181">
        <v>0</v>
      </c>
      <c r="G300" s="181">
        <v>0</v>
      </c>
      <c r="H300" s="181">
        <v>0</v>
      </c>
      <c r="I300" s="31" t="str">
        <f>IF(F300&gt;Data!$K$6,"National Record","-")</f>
        <v>-</v>
      </c>
      <c r="J300" s="31" t="str">
        <f>IF(F300&gt;Data!$M$6,"World Record","-")</f>
        <v>-</v>
      </c>
    </row>
    <row r="301" spans="1:10" ht="16.5" thickBot="1">
      <c r="A301" s="158">
        <v>298</v>
      </c>
      <c r="B301" s="175">
        <v>191</v>
      </c>
      <c r="C301" s="176">
        <v>281</v>
      </c>
      <c r="D301" s="199" t="s">
        <v>283</v>
      </c>
      <c r="E301" s="178">
        <v>0</v>
      </c>
      <c r="F301" s="178">
        <v>0</v>
      </c>
      <c r="G301" s="178">
        <v>0</v>
      </c>
      <c r="H301" s="178">
        <v>0</v>
      </c>
      <c r="I301" s="31" t="str">
        <f>IF(F301&gt;Data!$K$6,"National Record","-")</f>
        <v>-</v>
      </c>
      <c r="J301" s="31" t="str">
        <f>IF(F301&gt;Data!$M$6,"World Record","-")</f>
        <v>-</v>
      </c>
    </row>
    <row r="302" spans="1:10" ht="16.5" thickBot="1">
      <c r="A302" s="158">
        <v>299</v>
      </c>
      <c r="B302" s="179">
        <v>191</v>
      </c>
      <c r="C302" s="180">
        <v>281</v>
      </c>
      <c r="D302" s="198" t="s">
        <v>390</v>
      </c>
      <c r="E302" s="181">
        <v>0</v>
      </c>
      <c r="F302" s="181">
        <v>0</v>
      </c>
      <c r="G302" s="181">
        <v>0</v>
      </c>
      <c r="H302" s="181">
        <v>0</v>
      </c>
      <c r="I302" s="31" t="str">
        <f>IF(F302&gt;Data!$K$6,"National Record","-")</f>
        <v>-</v>
      </c>
      <c r="J302" s="31" t="str">
        <f>IF(F302&gt;Data!$M$6,"World Record","-")</f>
        <v>-</v>
      </c>
    </row>
    <row r="303" spans="1:10" ht="13.5" customHeight="1" thickBot="1">
      <c r="A303" s="158">
        <v>300</v>
      </c>
      <c r="B303" s="182">
        <v>191</v>
      </c>
      <c r="C303" s="183">
        <v>281</v>
      </c>
      <c r="D303" s="197" t="s">
        <v>488</v>
      </c>
      <c r="E303" s="184">
        <v>0</v>
      </c>
      <c r="F303" s="184">
        <v>0</v>
      </c>
      <c r="G303" s="184">
        <v>0</v>
      </c>
      <c r="H303" s="184">
        <v>0</v>
      </c>
      <c r="I303" s="31" t="str">
        <f>IF(F303&gt;Data!$K$6,"National Record","-")</f>
        <v>-</v>
      </c>
      <c r="J303" s="31" t="str">
        <f>IF(F303&gt;Data!$M$6,"World Record","-")</f>
        <v>-</v>
      </c>
    </row>
    <row r="304" spans="1:10" ht="16.5" thickBot="1">
      <c r="A304" s="158">
        <v>301</v>
      </c>
      <c r="B304" s="179">
        <v>191</v>
      </c>
      <c r="C304" s="180">
        <v>281</v>
      </c>
      <c r="D304" s="198" t="s">
        <v>405</v>
      </c>
      <c r="E304" s="181">
        <v>0</v>
      </c>
      <c r="F304" s="181">
        <v>0</v>
      </c>
      <c r="G304" s="181">
        <v>0</v>
      </c>
      <c r="H304" s="181">
        <v>0</v>
      </c>
      <c r="I304" s="31" t="str">
        <f>IF(F304&gt;Data!$K$6,"National Record","-")</f>
        <v>-</v>
      </c>
      <c r="J304" s="31" t="str">
        <f>IF(F304&gt;Data!$M$6,"World Record","-")</f>
        <v>-</v>
      </c>
    </row>
    <row r="305" spans="1:10" ht="16.5" thickBot="1">
      <c r="A305" s="158">
        <v>302</v>
      </c>
      <c r="B305" s="182">
        <v>191</v>
      </c>
      <c r="C305" s="183">
        <v>281</v>
      </c>
      <c r="D305" s="197" t="s">
        <v>308</v>
      </c>
      <c r="E305" s="184">
        <v>0</v>
      </c>
      <c r="F305" s="184">
        <v>0</v>
      </c>
      <c r="G305" s="184">
        <v>0</v>
      </c>
      <c r="H305" s="184">
        <v>0</v>
      </c>
      <c r="I305" s="31" t="str">
        <f>IF(F305&gt;Data!$K$6,"National Record","-")</f>
        <v>-</v>
      </c>
      <c r="J305" s="31" t="str">
        <f>IF(F305&gt;Data!$M$6,"World Record","-")</f>
        <v>-</v>
      </c>
    </row>
    <row r="306" spans="1:10" ht="16.5" thickBot="1">
      <c r="A306" s="158">
        <v>303</v>
      </c>
      <c r="B306" s="179">
        <v>191</v>
      </c>
      <c r="C306" s="180">
        <v>281</v>
      </c>
      <c r="D306" s="198" t="s">
        <v>258</v>
      </c>
      <c r="E306" s="181">
        <v>0</v>
      </c>
      <c r="F306" s="181">
        <v>0</v>
      </c>
      <c r="G306" s="181">
        <v>0</v>
      </c>
      <c r="H306" s="181">
        <v>0</v>
      </c>
      <c r="I306" s="31" t="str">
        <f>IF(F306&gt;Data!$K$6,"National Record","-")</f>
        <v>-</v>
      </c>
      <c r="J306" s="31" t="str">
        <f>IF(F306&gt;Data!$M$6,"World Record","-")</f>
        <v>-</v>
      </c>
    </row>
    <row r="307" spans="1:10" ht="16.5" thickBot="1">
      <c r="A307" s="158">
        <v>304</v>
      </c>
      <c r="B307" s="182">
        <v>191</v>
      </c>
      <c r="C307" s="183">
        <v>281</v>
      </c>
      <c r="D307" s="197" t="s">
        <v>260</v>
      </c>
      <c r="E307" s="184">
        <v>0</v>
      </c>
      <c r="F307" s="184">
        <v>0</v>
      </c>
      <c r="G307" s="184">
        <v>0</v>
      </c>
      <c r="H307" s="184">
        <v>0</v>
      </c>
      <c r="I307" s="31" t="str">
        <f>IF(F307&gt;Data!$K$6,"National Record","-")</f>
        <v>-</v>
      </c>
      <c r="J307" s="31" t="str">
        <f>IF(F307&gt;Data!$M$6,"World Record","-")</f>
        <v>-</v>
      </c>
    </row>
    <row r="308" spans="1:10" ht="16.5" thickBot="1">
      <c r="A308" s="158">
        <v>305</v>
      </c>
      <c r="B308" s="179">
        <v>191</v>
      </c>
      <c r="C308" s="180">
        <v>281</v>
      </c>
      <c r="D308" s="198" t="s">
        <v>315</v>
      </c>
      <c r="E308" s="181">
        <v>0</v>
      </c>
      <c r="F308" s="181">
        <v>0</v>
      </c>
      <c r="G308" s="181">
        <v>0</v>
      </c>
      <c r="H308" s="181">
        <v>0</v>
      </c>
      <c r="I308" s="31" t="str">
        <f>IF(F308&gt;Data!$K$6,"National Record","-")</f>
        <v>-</v>
      </c>
      <c r="J308" s="31" t="str">
        <f>IF(F308&gt;Data!$M$6,"World Record","-")</f>
        <v>-</v>
      </c>
    </row>
    <row r="309" spans="1:10" ht="16.5" thickBot="1">
      <c r="A309" s="158">
        <v>306</v>
      </c>
      <c r="B309" s="182">
        <v>191</v>
      </c>
      <c r="C309" s="183">
        <v>281</v>
      </c>
      <c r="D309" s="197" t="s">
        <v>347</v>
      </c>
      <c r="E309" s="184">
        <v>0</v>
      </c>
      <c r="F309" s="184">
        <v>0</v>
      </c>
      <c r="G309" s="184">
        <v>0</v>
      </c>
      <c r="H309" s="184">
        <v>0</v>
      </c>
      <c r="I309" s="31" t="str">
        <f>IF(F309&gt;Data!$K$6,"National Record","-")</f>
        <v>-</v>
      </c>
      <c r="J309" s="31" t="str">
        <f>IF(F309&gt;Data!$M$6,"World Record","-")</f>
        <v>-</v>
      </c>
    </row>
    <row r="310" spans="1:10" ht="16.5" thickBot="1">
      <c r="A310" s="158">
        <v>307</v>
      </c>
      <c r="B310" s="179">
        <v>191</v>
      </c>
      <c r="C310" s="180">
        <v>281</v>
      </c>
      <c r="D310" s="198" t="s">
        <v>269</v>
      </c>
      <c r="E310" s="181">
        <v>0</v>
      </c>
      <c r="F310" s="181">
        <v>0</v>
      </c>
      <c r="G310" s="181">
        <v>0</v>
      </c>
      <c r="H310" s="181">
        <v>0</v>
      </c>
      <c r="I310" s="31" t="str">
        <f>IF(F310&gt;Data!$K$6,"National Record","-")</f>
        <v>-</v>
      </c>
      <c r="J310" s="31" t="str">
        <f>IF(F310&gt;Data!$M$6,"World Record","-")</f>
        <v>-</v>
      </c>
    </row>
    <row r="311" spans="1:10" ht="16.5" thickBot="1">
      <c r="A311" s="158">
        <v>308</v>
      </c>
      <c r="B311" s="182">
        <v>191</v>
      </c>
      <c r="C311" s="183">
        <v>281</v>
      </c>
      <c r="D311" s="197" t="s">
        <v>172</v>
      </c>
      <c r="E311" s="184">
        <v>0</v>
      </c>
      <c r="F311" s="184">
        <v>0</v>
      </c>
      <c r="G311" s="184">
        <v>0</v>
      </c>
      <c r="H311" s="184">
        <v>0</v>
      </c>
      <c r="I311" s="31" t="str">
        <f>IF(F311&gt;Data!$K$6,"National Record","-")</f>
        <v>-</v>
      </c>
      <c r="J311" s="31" t="str">
        <f>IF(F311&gt;Data!$M$6,"World Record","-")</f>
        <v>-</v>
      </c>
    </row>
    <row r="312" spans="1:10" ht="16.5" thickBot="1">
      <c r="A312" s="158">
        <v>309</v>
      </c>
      <c r="B312" s="179">
        <v>191</v>
      </c>
      <c r="C312" s="180">
        <v>281</v>
      </c>
      <c r="D312" s="198" t="s">
        <v>476</v>
      </c>
      <c r="E312" s="181">
        <v>0</v>
      </c>
      <c r="F312" s="181">
        <v>0</v>
      </c>
      <c r="G312" s="181">
        <v>0</v>
      </c>
      <c r="H312" s="181">
        <v>0</v>
      </c>
      <c r="I312" s="31" t="str">
        <f>IF(F312&gt;Data!$K$6,"National Record","-")</f>
        <v>-</v>
      </c>
      <c r="J312" s="31" t="str">
        <f>IF(F312&gt;Data!$M$6,"World Record","-")</f>
        <v>-</v>
      </c>
    </row>
    <row r="313" spans="1:10" ht="16.5" thickBot="1">
      <c r="A313" s="158">
        <v>310</v>
      </c>
      <c r="B313" s="182">
        <v>191</v>
      </c>
      <c r="C313" s="183">
        <v>281</v>
      </c>
      <c r="D313" s="197" t="s">
        <v>297</v>
      </c>
      <c r="E313" s="184">
        <v>0</v>
      </c>
      <c r="F313" s="184">
        <v>0</v>
      </c>
      <c r="G313" s="184">
        <v>0</v>
      </c>
      <c r="H313" s="184">
        <v>0</v>
      </c>
      <c r="I313" s="31" t="str">
        <f>IF(F313&gt;Data!$K$6,"National Record","-")</f>
        <v>-</v>
      </c>
      <c r="J313" s="31" t="str">
        <f>IF(F313&gt;Data!$M$6,"World Record","-")</f>
        <v>-</v>
      </c>
    </row>
    <row r="314" spans="1:10" ht="16.5" thickBot="1">
      <c r="A314" s="158">
        <v>311</v>
      </c>
      <c r="B314" s="179">
        <v>191</v>
      </c>
      <c r="C314" s="180">
        <v>281</v>
      </c>
      <c r="D314" s="198" t="s">
        <v>481</v>
      </c>
      <c r="E314" s="181">
        <v>0</v>
      </c>
      <c r="F314" s="181">
        <v>0</v>
      </c>
      <c r="G314" s="181">
        <v>0</v>
      </c>
      <c r="H314" s="181">
        <v>0</v>
      </c>
      <c r="I314" s="31" t="str">
        <f>IF(F314&gt;Data!$K$6,"National Record","-")</f>
        <v>-</v>
      </c>
      <c r="J314" s="31" t="str">
        <f>IF(F314&gt;Data!$M$6,"World Record","-")</f>
        <v>-</v>
      </c>
    </row>
    <row r="315" spans="1:10" ht="16.5" thickBot="1">
      <c r="A315" s="158">
        <v>312</v>
      </c>
      <c r="B315" s="182">
        <v>191</v>
      </c>
      <c r="C315" s="183">
        <v>281</v>
      </c>
      <c r="D315" s="197" t="s">
        <v>215</v>
      </c>
      <c r="E315" s="184">
        <v>0</v>
      </c>
      <c r="F315" s="184">
        <v>0</v>
      </c>
      <c r="G315" s="184">
        <v>0</v>
      </c>
      <c r="H315" s="184">
        <v>0</v>
      </c>
      <c r="I315" s="130" t="str">
        <f>IF(F315&gt;Data!$K$6,"National Record","-")</f>
        <v>-</v>
      </c>
      <c r="J315" s="130" t="str">
        <f>IF(F315&gt;Data!$M$6,"World Record","-")</f>
        <v>-</v>
      </c>
    </row>
    <row r="316" spans="1:10" ht="16.5" thickBot="1">
      <c r="A316" s="158">
        <v>313</v>
      </c>
      <c r="B316" s="179">
        <v>191</v>
      </c>
      <c r="C316" s="180">
        <v>281</v>
      </c>
      <c r="D316" s="198" t="s">
        <v>485</v>
      </c>
      <c r="E316" s="181">
        <v>0</v>
      </c>
      <c r="F316" s="181">
        <v>0</v>
      </c>
      <c r="G316" s="181">
        <v>0</v>
      </c>
      <c r="H316" s="181">
        <v>0</v>
      </c>
      <c r="I316" s="137" t="str">
        <f>IF(F316&gt;Data!$K$6,"National Record","-")</f>
        <v>-</v>
      </c>
      <c r="J316" s="137" t="str">
        <f>IF(F316&gt;Data!$M$6,"World Record","-")</f>
        <v>-</v>
      </c>
    </row>
    <row r="317" spans="1:10" ht="16.5" thickBot="1">
      <c r="A317" s="158">
        <v>314</v>
      </c>
      <c r="B317" s="182">
        <v>191</v>
      </c>
      <c r="C317" s="183">
        <v>281</v>
      </c>
      <c r="D317" s="197" t="s">
        <v>185</v>
      </c>
      <c r="E317" s="184">
        <v>0</v>
      </c>
      <c r="F317" s="184">
        <v>0</v>
      </c>
      <c r="G317" s="184">
        <v>0</v>
      </c>
      <c r="H317" s="184">
        <v>0</v>
      </c>
      <c r="I317" s="31" t="str">
        <f>IF(F317&gt;Data!$K$6,"National Record","-")</f>
        <v>-</v>
      </c>
      <c r="J317" s="31" t="str">
        <f>IF(F317&gt;Data!$M$6,"World Record","-")</f>
        <v>-</v>
      </c>
    </row>
    <row r="318" spans="1:10" ht="16.5" thickBot="1">
      <c r="A318" s="158">
        <v>315</v>
      </c>
      <c r="B318" s="179">
        <v>191</v>
      </c>
      <c r="C318" s="180">
        <v>281</v>
      </c>
      <c r="D318" s="198" t="s">
        <v>175</v>
      </c>
      <c r="E318" s="181">
        <v>0</v>
      </c>
      <c r="F318" s="181">
        <v>0</v>
      </c>
      <c r="G318" s="181">
        <v>0</v>
      </c>
      <c r="H318" s="181">
        <v>0</v>
      </c>
      <c r="I318" s="31" t="str">
        <f>IF(F318&gt;Data!$K$6,"National Record","-")</f>
        <v>-</v>
      </c>
      <c r="J318" s="31" t="str">
        <f>IF(F318&gt;Data!$M$6,"World Record","-")</f>
        <v>-</v>
      </c>
    </row>
    <row r="319" spans="1:10" ht="16.5" thickBot="1">
      <c r="A319" s="158">
        <v>316</v>
      </c>
      <c r="B319" s="182">
        <v>191</v>
      </c>
      <c r="C319" s="183">
        <v>281</v>
      </c>
      <c r="D319" s="197" t="s">
        <v>173</v>
      </c>
      <c r="E319" s="184">
        <v>0</v>
      </c>
      <c r="F319" s="184">
        <v>0</v>
      </c>
      <c r="G319" s="184">
        <v>0</v>
      </c>
      <c r="H319" s="184">
        <v>0</v>
      </c>
      <c r="I319" s="138" t="str">
        <f>IF(F319&gt;Data!$K$6,"National Record","-")</f>
        <v>-</v>
      </c>
      <c r="J319" s="138" t="str">
        <f>IF(F319&gt;Data!$M$6,"World Record","-")</f>
        <v>-</v>
      </c>
    </row>
    <row r="320" spans="1:10" ht="16.5" thickBot="1">
      <c r="A320" s="158">
        <v>317</v>
      </c>
      <c r="B320" s="179">
        <v>191</v>
      </c>
      <c r="C320" s="180">
        <v>281</v>
      </c>
      <c r="D320" s="198" t="s">
        <v>270</v>
      </c>
      <c r="E320" s="181">
        <v>0</v>
      </c>
      <c r="F320" s="181">
        <v>0</v>
      </c>
      <c r="G320" s="181">
        <v>0</v>
      </c>
      <c r="H320" s="181">
        <v>0</v>
      </c>
      <c r="I320" s="31" t="str">
        <f>IF(F320&gt;Data!$K$6,"National Record","-")</f>
        <v>-</v>
      </c>
      <c r="J320" s="31" t="str">
        <f>IF(F320&gt;Data!$M$6,"World Record","-")</f>
        <v>-</v>
      </c>
    </row>
    <row r="321" spans="1:10" ht="16.5" thickBot="1">
      <c r="A321" s="158">
        <v>318</v>
      </c>
      <c r="B321" s="182">
        <v>191</v>
      </c>
      <c r="C321" s="183">
        <v>281</v>
      </c>
      <c r="D321" s="197" t="s">
        <v>189</v>
      </c>
      <c r="E321" s="184">
        <v>0</v>
      </c>
      <c r="F321" s="184">
        <v>0</v>
      </c>
      <c r="G321" s="184">
        <v>0</v>
      </c>
      <c r="H321" s="184">
        <v>0</v>
      </c>
      <c r="I321" s="31" t="str">
        <f>IF(F321&gt;Data!$K$6,"National Record","-")</f>
        <v>-</v>
      </c>
      <c r="J321" s="31" t="str">
        <f>IF(F321&gt;Data!$M$6,"World Record","-")</f>
        <v>-</v>
      </c>
    </row>
    <row r="322" spans="1:10" ht="15" customHeight="1" thickBot="1">
      <c r="A322" s="158">
        <v>319</v>
      </c>
      <c r="B322" s="179">
        <v>191</v>
      </c>
      <c r="C322" s="180">
        <v>281</v>
      </c>
      <c r="D322" s="198" t="s">
        <v>280</v>
      </c>
      <c r="E322" s="181">
        <v>0</v>
      </c>
      <c r="F322" s="181">
        <v>0</v>
      </c>
      <c r="G322" s="181">
        <v>0</v>
      </c>
      <c r="H322" s="181">
        <v>0</v>
      </c>
      <c r="I322" s="31" t="str">
        <f>IF(F322&gt;Data!$K$6,"National Record","-")</f>
        <v>-</v>
      </c>
      <c r="J322" s="31" t="str">
        <f>IF(F322&gt;Data!$M$6,"World Record","-")</f>
        <v>-</v>
      </c>
    </row>
    <row r="323" spans="1:10" ht="16.5" thickBot="1">
      <c r="A323" s="158">
        <v>320</v>
      </c>
      <c r="B323" s="182">
        <v>191</v>
      </c>
      <c r="C323" s="183">
        <v>281</v>
      </c>
      <c r="D323" s="197" t="s">
        <v>350</v>
      </c>
      <c r="E323" s="184">
        <v>0</v>
      </c>
      <c r="F323" s="184">
        <v>0</v>
      </c>
      <c r="G323" s="184">
        <v>0</v>
      </c>
      <c r="H323" s="184">
        <v>0</v>
      </c>
      <c r="I323" s="31" t="str">
        <f>IF(F323&gt;Data!$K$6,"National Record","-")</f>
        <v>-</v>
      </c>
      <c r="J323" s="31" t="str">
        <f>IF(F323&gt;Data!$M$6,"World Record","-")</f>
        <v>-</v>
      </c>
    </row>
    <row r="324" spans="1:10" ht="16.5" thickBot="1">
      <c r="A324" s="158">
        <v>321</v>
      </c>
      <c r="B324" s="179">
        <v>191</v>
      </c>
      <c r="C324" s="180">
        <v>281</v>
      </c>
      <c r="D324" s="198" t="s">
        <v>177</v>
      </c>
      <c r="E324" s="181">
        <v>0</v>
      </c>
      <c r="F324" s="181">
        <v>0</v>
      </c>
      <c r="G324" s="181">
        <v>0</v>
      </c>
      <c r="H324" s="181">
        <v>0</v>
      </c>
      <c r="I324" s="31" t="str">
        <f>IF(F324&gt;Data!$K$6,"National Record","-")</f>
        <v>-</v>
      </c>
      <c r="J324" s="31" t="str">
        <f>IF(F324&gt;Data!$M$6,"World Record","-")</f>
        <v>-</v>
      </c>
    </row>
    <row r="325" spans="1:10" ht="16.5" thickBot="1">
      <c r="A325" s="158">
        <v>322</v>
      </c>
      <c r="B325" s="182">
        <v>191</v>
      </c>
      <c r="C325" s="183">
        <v>281</v>
      </c>
      <c r="D325" s="197" t="s">
        <v>303</v>
      </c>
      <c r="E325" s="184">
        <v>0</v>
      </c>
      <c r="F325" s="184">
        <v>0</v>
      </c>
      <c r="G325" s="184">
        <v>0</v>
      </c>
      <c r="H325" s="184">
        <v>0</v>
      </c>
      <c r="I325" s="31" t="str">
        <f>IF(F325&gt;Data!$K$6,"National Record","-")</f>
        <v>-</v>
      </c>
      <c r="J325" s="31" t="str">
        <f>IF(F325&gt;Data!$M$6,"World Record","-")</f>
        <v>-</v>
      </c>
    </row>
    <row r="326" spans="1:10" ht="16.5" thickBot="1">
      <c r="A326" s="158">
        <v>323</v>
      </c>
      <c r="B326" s="179">
        <v>191</v>
      </c>
      <c r="C326" s="180">
        <v>281</v>
      </c>
      <c r="D326" s="198" t="s">
        <v>345</v>
      </c>
      <c r="E326" s="181">
        <v>0</v>
      </c>
      <c r="F326" s="181">
        <v>0</v>
      </c>
      <c r="G326" s="181">
        <v>0</v>
      </c>
      <c r="H326" s="181">
        <v>0</v>
      </c>
      <c r="I326" s="31" t="str">
        <f>IF(F326&gt;Data!$K$6,"National Record","-")</f>
        <v>-</v>
      </c>
      <c r="J326" s="31" t="str">
        <f>IF(F326&gt;Data!$M$6,"World Record","-")</f>
        <v>-</v>
      </c>
    </row>
    <row r="327" spans="1:10" ht="16.5" thickBot="1">
      <c r="A327" s="158">
        <v>324</v>
      </c>
      <c r="B327" s="182">
        <v>191</v>
      </c>
      <c r="C327" s="183">
        <v>281</v>
      </c>
      <c r="D327" s="197" t="s">
        <v>271</v>
      </c>
      <c r="E327" s="184">
        <v>0</v>
      </c>
      <c r="F327" s="184">
        <v>0</v>
      </c>
      <c r="G327" s="184">
        <v>0</v>
      </c>
      <c r="H327" s="184">
        <v>0</v>
      </c>
      <c r="I327" s="31" t="str">
        <f>IF(F327&gt;Data!$K$6,"National Record","-")</f>
        <v>-</v>
      </c>
      <c r="J327" s="31" t="str">
        <f>IF(F327&gt;Data!$M$6,"World Record","-")</f>
        <v>-</v>
      </c>
    </row>
    <row r="328" spans="1:10" ht="16.5" thickBot="1">
      <c r="A328" s="158">
        <v>325</v>
      </c>
      <c r="B328" s="179">
        <v>191</v>
      </c>
      <c r="C328" s="180">
        <v>281</v>
      </c>
      <c r="D328" s="198" t="s">
        <v>387</v>
      </c>
      <c r="E328" s="181">
        <v>0</v>
      </c>
      <c r="F328" s="181">
        <v>0</v>
      </c>
      <c r="G328" s="181">
        <v>0</v>
      </c>
      <c r="H328" s="181">
        <v>0</v>
      </c>
      <c r="I328" s="31" t="str">
        <f>IF(F328&gt;Data!$K$6,"National Record","-")</f>
        <v>-</v>
      </c>
      <c r="J328" s="31" t="str">
        <f>IF(F328&gt;Data!$M$6,"World Record","-")</f>
        <v>-</v>
      </c>
    </row>
    <row r="329" spans="1:10" ht="16.5" thickBot="1">
      <c r="A329" s="158">
        <v>326</v>
      </c>
      <c r="B329" s="182">
        <v>191</v>
      </c>
      <c r="C329" s="183">
        <v>281</v>
      </c>
      <c r="D329" s="197" t="s">
        <v>304</v>
      </c>
      <c r="E329" s="184">
        <v>0</v>
      </c>
      <c r="F329" s="184">
        <v>0</v>
      </c>
      <c r="G329" s="184">
        <v>0</v>
      </c>
      <c r="H329" s="184">
        <v>0</v>
      </c>
      <c r="I329" s="31" t="str">
        <f>IF(F329&gt;Data!$K$6,"National Record","-")</f>
        <v>-</v>
      </c>
      <c r="J329" s="31" t="str">
        <f>IF(F329&gt;Data!$M$6,"World Record","-")</f>
        <v>-</v>
      </c>
    </row>
    <row r="330" spans="1:10" ht="16.5" thickBot="1">
      <c r="A330" s="158">
        <v>327</v>
      </c>
      <c r="B330" s="179">
        <v>191</v>
      </c>
      <c r="C330" s="180">
        <v>281</v>
      </c>
      <c r="D330" s="198" t="s">
        <v>284</v>
      </c>
      <c r="E330" s="181">
        <v>0</v>
      </c>
      <c r="F330" s="181">
        <v>0</v>
      </c>
      <c r="G330" s="181">
        <v>0</v>
      </c>
      <c r="H330" s="181">
        <v>0</v>
      </c>
      <c r="I330" s="31" t="str">
        <f>IF(F330&gt;Data!$K$6,"National Record","-")</f>
        <v>-</v>
      </c>
      <c r="J330" s="31" t="str">
        <f>IF(F330&gt;Data!$M$6,"World Record","-")</f>
        <v>-</v>
      </c>
    </row>
    <row r="331" spans="1:10" ht="16.5" thickBot="1">
      <c r="A331" s="158">
        <v>328</v>
      </c>
      <c r="B331" s="182">
        <v>191</v>
      </c>
      <c r="C331" s="183">
        <v>281</v>
      </c>
      <c r="D331" s="197" t="s">
        <v>342</v>
      </c>
      <c r="E331" s="184">
        <v>0</v>
      </c>
      <c r="F331" s="184">
        <v>0</v>
      </c>
      <c r="G331" s="184">
        <v>0</v>
      </c>
      <c r="H331" s="184">
        <v>0</v>
      </c>
      <c r="I331" s="31" t="str">
        <f>IF(F331&gt;Data!$K$6,"National Record","-")</f>
        <v>-</v>
      </c>
      <c r="J331" s="31" t="str">
        <f>IF(F331&gt;Data!$M$6,"World Record","-")</f>
        <v>-</v>
      </c>
    </row>
    <row r="332" spans="1:10" ht="16.5" thickBot="1">
      <c r="A332" s="158">
        <v>329</v>
      </c>
      <c r="B332" s="179">
        <v>191</v>
      </c>
      <c r="C332" s="180">
        <v>281</v>
      </c>
      <c r="D332" s="198" t="s">
        <v>470</v>
      </c>
      <c r="E332" s="181">
        <v>0</v>
      </c>
      <c r="F332" s="181">
        <v>0</v>
      </c>
      <c r="G332" s="181">
        <v>0</v>
      </c>
      <c r="H332" s="181">
        <v>0</v>
      </c>
      <c r="I332" s="31" t="str">
        <f>IF(F332&gt;Data!$K$6,"National Record","-")</f>
        <v>-</v>
      </c>
      <c r="J332" s="31" t="str">
        <f>IF(F332&gt;Data!$M$6,"World Record","-")</f>
        <v>-</v>
      </c>
    </row>
    <row r="333" spans="1:10" ht="16.5" thickBot="1">
      <c r="A333" s="158">
        <v>330</v>
      </c>
      <c r="B333" s="182">
        <v>191</v>
      </c>
      <c r="C333" s="183">
        <v>281</v>
      </c>
      <c r="D333" s="197" t="s">
        <v>313</v>
      </c>
      <c r="E333" s="184">
        <v>0</v>
      </c>
      <c r="F333" s="184">
        <v>0</v>
      </c>
      <c r="G333" s="184">
        <v>0</v>
      </c>
      <c r="H333" s="184">
        <v>0</v>
      </c>
      <c r="I333" s="31" t="str">
        <f>IF(F333&gt;Data!$K$6,"National Record","-")</f>
        <v>-</v>
      </c>
      <c r="J333" s="31" t="str">
        <f>IF(F333&gt;Data!$M$6,"World Record","-")</f>
        <v>-</v>
      </c>
    </row>
    <row r="334" spans="1:10" ht="16.5" thickBot="1">
      <c r="A334" s="158">
        <v>331</v>
      </c>
      <c r="B334" s="179">
        <v>191</v>
      </c>
      <c r="C334" s="180">
        <v>281</v>
      </c>
      <c r="D334" s="198" t="s">
        <v>298</v>
      </c>
      <c r="E334" s="181">
        <v>0</v>
      </c>
      <c r="F334" s="181">
        <v>0</v>
      </c>
      <c r="G334" s="181">
        <v>0</v>
      </c>
      <c r="H334" s="181">
        <v>0</v>
      </c>
      <c r="I334" s="31" t="str">
        <f>IF(F334&gt;Data!$K$6,"National Record","-")</f>
        <v>-</v>
      </c>
      <c r="J334" s="31" t="str">
        <f>IF(F334&gt;Data!$M$6,"World Record","-")</f>
        <v>-</v>
      </c>
    </row>
    <row r="335" spans="1:10" ht="16.5" thickBot="1">
      <c r="A335" s="158">
        <v>332</v>
      </c>
      <c r="B335" s="182">
        <v>191</v>
      </c>
      <c r="C335" s="183">
        <v>281</v>
      </c>
      <c r="D335" s="197" t="s">
        <v>176</v>
      </c>
      <c r="E335" s="184">
        <v>0</v>
      </c>
      <c r="F335" s="184">
        <v>0</v>
      </c>
      <c r="G335" s="184">
        <v>0</v>
      </c>
      <c r="H335" s="184">
        <v>0</v>
      </c>
      <c r="I335" s="31" t="str">
        <f>IF(F335&gt;Data!$K$6,"National Record","-")</f>
        <v>-</v>
      </c>
      <c r="J335" s="31" t="str">
        <f>IF(F335&gt;Data!$M$6,"World Record","-")</f>
        <v>-</v>
      </c>
    </row>
    <row r="336" spans="1:10" ht="16.5" thickBot="1">
      <c r="A336" s="158">
        <v>333</v>
      </c>
      <c r="B336" s="179">
        <v>191</v>
      </c>
      <c r="C336" s="180">
        <v>281</v>
      </c>
      <c r="D336" s="198" t="s">
        <v>262</v>
      </c>
      <c r="E336" s="181">
        <v>0</v>
      </c>
      <c r="F336" s="181">
        <v>0</v>
      </c>
      <c r="G336" s="181">
        <v>0</v>
      </c>
      <c r="H336" s="181">
        <v>0</v>
      </c>
      <c r="I336" s="31" t="str">
        <f>IF(F336&gt;Data!$K$6,"National Record","-")</f>
        <v>-</v>
      </c>
      <c r="J336" s="31" t="str">
        <f>IF(F336&gt;Data!$M$6,"World Record","-")</f>
        <v>-</v>
      </c>
    </row>
    <row r="337" spans="1:10" ht="16.5" thickBot="1">
      <c r="A337" s="158">
        <v>334</v>
      </c>
      <c r="B337" s="182">
        <v>191</v>
      </c>
      <c r="C337" s="183">
        <v>281</v>
      </c>
      <c r="D337" s="197" t="s">
        <v>265</v>
      </c>
      <c r="E337" s="184">
        <v>0</v>
      </c>
      <c r="F337" s="184">
        <v>0</v>
      </c>
      <c r="G337" s="184">
        <v>0</v>
      </c>
      <c r="H337" s="184">
        <v>0</v>
      </c>
      <c r="I337" s="31" t="str">
        <f>IF(F337&gt;Data!$K$6,"National Record","-")</f>
        <v>-</v>
      </c>
      <c r="J337" s="31" t="str">
        <f>IF(F337&gt;Data!$M$6,"World Record","-")</f>
        <v>-</v>
      </c>
    </row>
    <row r="338" spans="1:10" ht="16.5" thickBot="1">
      <c r="A338" s="158">
        <v>335</v>
      </c>
      <c r="B338" s="179">
        <v>191</v>
      </c>
      <c r="C338" s="180">
        <v>281</v>
      </c>
      <c r="D338" s="198" t="s">
        <v>221</v>
      </c>
      <c r="E338" s="181">
        <v>0</v>
      </c>
      <c r="F338" s="181">
        <v>0</v>
      </c>
      <c r="G338" s="181">
        <v>0</v>
      </c>
      <c r="H338" s="181">
        <v>0</v>
      </c>
      <c r="I338" s="31" t="str">
        <f>IF(F338&gt;Data!$K$6,"National Record","-")</f>
        <v>-</v>
      </c>
      <c r="J338" s="31" t="str">
        <f>IF(F338&gt;Data!$M$6,"World Record","-")</f>
        <v>-</v>
      </c>
    </row>
    <row r="339" spans="1:10" ht="16.5" thickBot="1">
      <c r="A339" s="158">
        <v>336</v>
      </c>
      <c r="B339" s="182">
        <v>191</v>
      </c>
      <c r="C339" s="183">
        <v>281</v>
      </c>
      <c r="D339" s="197" t="s">
        <v>279</v>
      </c>
      <c r="E339" s="184">
        <v>0</v>
      </c>
      <c r="F339" s="184">
        <v>0</v>
      </c>
      <c r="G339" s="184">
        <v>0</v>
      </c>
      <c r="H339" s="184">
        <v>0</v>
      </c>
      <c r="I339" s="31" t="str">
        <f>IF(F339&gt;Data!$K$6,"National Record","-")</f>
        <v>-</v>
      </c>
      <c r="J339" s="31" t="str">
        <f>IF(F339&gt;Data!$M$6,"World Record","-")</f>
        <v>-</v>
      </c>
    </row>
    <row r="340" spans="1:10" ht="16.5" thickBot="1">
      <c r="A340" s="158">
        <v>337</v>
      </c>
      <c r="B340" s="179">
        <v>191</v>
      </c>
      <c r="C340" s="180">
        <v>281</v>
      </c>
      <c r="D340" s="198" t="s">
        <v>163</v>
      </c>
      <c r="E340" s="181">
        <v>0</v>
      </c>
      <c r="F340" s="181">
        <v>0</v>
      </c>
      <c r="G340" s="181">
        <v>0</v>
      </c>
      <c r="H340" s="181">
        <v>0</v>
      </c>
      <c r="I340" s="31" t="str">
        <f>IF(F340&gt;Data!$K$6,"National Record","-")</f>
        <v>-</v>
      </c>
      <c r="J340" s="31" t="str">
        <f>IF(F340&gt;Data!$M$6,"World Record","-")</f>
        <v>-</v>
      </c>
    </row>
    <row r="341" spans="1:10" ht="16.5" thickBot="1">
      <c r="A341" s="158">
        <v>338</v>
      </c>
      <c r="B341" s="182">
        <v>191</v>
      </c>
      <c r="C341" s="183">
        <v>281</v>
      </c>
      <c r="D341" s="197" t="s">
        <v>486</v>
      </c>
      <c r="E341" s="184">
        <v>0</v>
      </c>
      <c r="F341" s="184">
        <v>0</v>
      </c>
      <c r="G341" s="184">
        <v>0</v>
      </c>
      <c r="H341" s="184">
        <v>0</v>
      </c>
      <c r="I341" s="31" t="str">
        <f>IF(F341&gt;Data!$K$6,"National Record","-")</f>
        <v>-</v>
      </c>
      <c r="J341" s="31" t="str">
        <f>IF(F341&gt;Data!$M$6,"World Record","-")</f>
        <v>-</v>
      </c>
    </row>
    <row r="342" spans="1:10" ht="16.5" thickBot="1">
      <c r="A342" s="158">
        <v>339</v>
      </c>
      <c r="B342" s="179">
        <v>191</v>
      </c>
      <c r="C342" s="180">
        <v>281</v>
      </c>
      <c r="D342" s="198" t="s">
        <v>383</v>
      </c>
      <c r="E342" s="181">
        <v>0</v>
      </c>
      <c r="F342" s="181">
        <v>0</v>
      </c>
      <c r="G342" s="181">
        <v>0</v>
      </c>
      <c r="H342" s="181">
        <v>0</v>
      </c>
      <c r="I342" s="31" t="str">
        <f>IF(F342&gt;Data!$K$6,"National Record","-")</f>
        <v>-</v>
      </c>
      <c r="J342" s="31" t="str">
        <f>IF(F342&gt;Data!$M$6,"World Record","-")</f>
        <v>-</v>
      </c>
    </row>
    <row r="343" spans="1:10" ht="16.5" thickBot="1">
      <c r="A343" s="158">
        <v>340</v>
      </c>
      <c r="B343" s="182">
        <v>191</v>
      </c>
      <c r="C343" s="183">
        <v>281</v>
      </c>
      <c r="D343" s="197" t="s">
        <v>168</v>
      </c>
      <c r="E343" s="184">
        <v>0</v>
      </c>
      <c r="F343" s="184">
        <v>0</v>
      </c>
      <c r="G343" s="184">
        <v>0</v>
      </c>
      <c r="H343" s="184">
        <v>0</v>
      </c>
      <c r="I343" s="31" t="str">
        <f>IF(F343&gt;Data!$K$6,"National Record","-")</f>
        <v>-</v>
      </c>
      <c r="J343" s="31" t="str">
        <f>IF(F343&gt;Data!$M$6,"World Record","-")</f>
        <v>-</v>
      </c>
    </row>
    <row r="344" spans="1:10" ht="16.5" thickBot="1">
      <c r="A344" s="158">
        <v>341</v>
      </c>
      <c r="B344" s="179">
        <v>191</v>
      </c>
      <c r="C344" s="180">
        <v>281</v>
      </c>
      <c r="D344" s="198" t="s">
        <v>494</v>
      </c>
      <c r="E344" s="181">
        <v>0</v>
      </c>
      <c r="F344" s="181">
        <v>0</v>
      </c>
      <c r="G344" s="181">
        <v>0</v>
      </c>
      <c r="H344" s="181">
        <v>0</v>
      </c>
      <c r="I344" s="31" t="str">
        <f>IF(F344&gt;Data!$K$6,"National Record","-")</f>
        <v>-</v>
      </c>
      <c r="J344" s="31" t="str">
        <f>IF(F344&gt;Data!$M$6,"World Record","-")</f>
        <v>-</v>
      </c>
    </row>
    <row r="345" spans="1:10" ht="16.5" thickBot="1">
      <c r="A345" s="158">
        <v>342</v>
      </c>
      <c r="B345" s="182">
        <v>191</v>
      </c>
      <c r="C345" s="183">
        <v>281</v>
      </c>
      <c r="D345" s="197" t="s">
        <v>451</v>
      </c>
      <c r="E345" s="184">
        <v>0</v>
      </c>
      <c r="F345" s="184">
        <v>0</v>
      </c>
      <c r="G345" s="184">
        <v>0</v>
      </c>
      <c r="H345" s="184">
        <v>0</v>
      </c>
      <c r="I345" s="31" t="str">
        <f>IF(F345&gt;Data!$K$6,"National Record","-")</f>
        <v>-</v>
      </c>
      <c r="J345" s="31" t="str">
        <f>IF(F345&gt;Data!$M$6,"World Record","-")</f>
        <v>-</v>
      </c>
    </row>
    <row r="346" spans="1:10" ht="16.5" thickBot="1">
      <c r="A346" s="158">
        <v>343</v>
      </c>
      <c r="B346" s="179">
        <v>191</v>
      </c>
      <c r="C346" s="180">
        <v>281</v>
      </c>
      <c r="D346" s="198" t="s">
        <v>205</v>
      </c>
      <c r="E346" s="181">
        <v>0</v>
      </c>
      <c r="F346" s="181">
        <v>0</v>
      </c>
      <c r="G346" s="181">
        <v>0</v>
      </c>
      <c r="H346" s="181">
        <v>0</v>
      </c>
      <c r="I346" s="31" t="str">
        <f>IF(F346&gt;Data!$K$6,"National Record","-")</f>
        <v>-</v>
      </c>
      <c r="J346" s="31" t="str">
        <f>IF(F346&gt;Data!$M$6,"World Record","-")</f>
        <v>-</v>
      </c>
    </row>
    <row r="347" spans="1:10" ht="16.5" thickBot="1">
      <c r="A347" s="158">
        <v>344</v>
      </c>
      <c r="B347" s="182">
        <v>191</v>
      </c>
      <c r="C347" s="183">
        <v>281</v>
      </c>
      <c r="D347" s="197" t="s">
        <v>314</v>
      </c>
      <c r="E347" s="184">
        <v>0</v>
      </c>
      <c r="F347" s="184">
        <v>0</v>
      </c>
      <c r="G347" s="184">
        <v>0</v>
      </c>
      <c r="H347" s="184">
        <v>0</v>
      </c>
      <c r="I347" s="31" t="str">
        <f>IF(F347&gt;Data!$K$6,"National Record","-")</f>
        <v>-</v>
      </c>
      <c r="J347" s="31" t="str">
        <f>IF(F347&gt;Data!$M$6,"World Record","-")</f>
        <v>-</v>
      </c>
    </row>
    <row r="348" spans="1:10" ht="16.5" thickBot="1">
      <c r="A348" s="158">
        <v>345</v>
      </c>
      <c r="B348" s="179">
        <v>191</v>
      </c>
      <c r="C348" s="180">
        <v>281</v>
      </c>
      <c r="D348" s="198" t="s">
        <v>366</v>
      </c>
      <c r="E348" s="181">
        <v>0</v>
      </c>
      <c r="F348" s="181">
        <v>0</v>
      </c>
      <c r="G348" s="181">
        <v>0</v>
      </c>
      <c r="H348" s="181">
        <v>0</v>
      </c>
      <c r="I348" s="130" t="str">
        <f>IF(F348&gt;Data!$K$6,"National Record","-")</f>
        <v>-</v>
      </c>
      <c r="J348" s="130" t="str">
        <f>IF(F348&gt;Data!$M$6,"World Record","-")</f>
        <v>-</v>
      </c>
    </row>
    <row r="349" spans="1:10" ht="16.5" thickBot="1">
      <c r="A349" s="158">
        <v>346</v>
      </c>
      <c r="B349" s="182">
        <v>191</v>
      </c>
      <c r="C349" s="183">
        <v>281</v>
      </c>
      <c r="D349" s="197" t="s">
        <v>325</v>
      </c>
      <c r="E349" s="184">
        <v>0</v>
      </c>
      <c r="F349" s="184">
        <v>0</v>
      </c>
      <c r="G349" s="184">
        <v>0</v>
      </c>
      <c r="H349" s="184">
        <v>0</v>
      </c>
      <c r="I349" s="130" t="str">
        <f>IF(F349&gt;Data!$K$6,"National Record","-")</f>
        <v>-</v>
      </c>
      <c r="J349" s="130" t="str">
        <f>IF(F349&gt;Data!$M$6,"World Record","-")</f>
        <v>-</v>
      </c>
    </row>
    <row r="350" spans="1:10" ht="16.5" thickBot="1">
      <c r="A350" s="158">
        <v>347</v>
      </c>
      <c r="B350" s="179">
        <v>191</v>
      </c>
      <c r="C350" s="180">
        <v>281</v>
      </c>
      <c r="D350" s="198" t="s">
        <v>181</v>
      </c>
      <c r="E350" s="181">
        <v>0</v>
      </c>
      <c r="F350" s="181">
        <v>0</v>
      </c>
      <c r="G350" s="181">
        <v>0</v>
      </c>
      <c r="H350" s="181">
        <v>0</v>
      </c>
      <c r="I350" s="137" t="str">
        <f>IF(F350&gt;Data!$K$6,"National Record","-")</f>
        <v>-</v>
      </c>
      <c r="J350" s="137" t="str">
        <f>IF(F350&gt;Data!$M$6,"World Record","-")</f>
        <v>-</v>
      </c>
    </row>
    <row r="351" spans="1:10" ht="16.5" thickBot="1">
      <c r="A351" s="158">
        <v>348</v>
      </c>
      <c r="B351" s="182">
        <v>191</v>
      </c>
      <c r="C351" s="183">
        <v>281</v>
      </c>
      <c r="D351" s="197" t="s">
        <v>196</v>
      </c>
      <c r="E351" s="184">
        <v>0</v>
      </c>
      <c r="F351" s="184">
        <v>0</v>
      </c>
      <c r="G351" s="184">
        <v>0</v>
      </c>
      <c r="H351" s="184">
        <v>0</v>
      </c>
      <c r="I351" s="130" t="str">
        <f>IF(F351&gt;Data!$K$6,"National Record","-")</f>
        <v>-</v>
      </c>
      <c r="J351" s="130" t="str">
        <f>IF(F351&gt;Data!$M$6,"World Record","-")</f>
        <v>-</v>
      </c>
    </row>
    <row r="352" spans="1:10">
      <c r="C352"/>
      <c r="F352"/>
      <c r="G352"/>
      <c r="H352"/>
      <c r="I352"/>
    </row>
    <row r="353" spans="2:10">
      <c r="C353"/>
      <c r="F353"/>
      <c r="G353"/>
      <c r="H353"/>
      <c r="I353"/>
    </row>
    <row r="354" spans="2:10" ht="15.75">
      <c r="B354" s="7"/>
      <c r="D354" s="203"/>
      <c r="E354" s="52"/>
      <c r="F354" s="52"/>
      <c r="G354" s="52"/>
      <c r="H354" s="52"/>
      <c r="I354" s="31"/>
      <c r="J354" s="31"/>
    </row>
    <row r="355" spans="2:10" ht="15.75">
      <c r="B355" s="7"/>
      <c r="D355" s="203"/>
      <c r="E355" s="52"/>
      <c r="F355" s="52"/>
      <c r="G355" s="52"/>
      <c r="H355" s="52"/>
      <c r="I355" s="31"/>
      <c r="J355" s="31"/>
    </row>
    <row r="356" spans="2:10" ht="15.75">
      <c r="B356" s="7"/>
      <c r="D356" s="203"/>
      <c r="E356" s="52"/>
      <c r="F356" s="52"/>
      <c r="G356" s="52"/>
      <c r="H356" s="52"/>
      <c r="I356" s="31"/>
      <c r="J356" s="31"/>
    </row>
    <row r="357" spans="2:10" ht="15.75">
      <c r="B357" s="7"/>
      <c r="D357" s="203"/>
      <c r="E357" s="52"/>
      <c r="F357" s="52"/>
      <c r="G357" s="52"/>
      <c r="H357" s="52"/>
      <c r="I357" s="31"/>
      <c r="J357" s="31"/>
    </row>
    <row r="358" spans="2:10" ht="15.75">
      <c r="B358" s="7"/>
      <c r="D358" s="203"/>
      <c r="E358" s="52"/>
      <c r="F358" s="52"/>
      <c r="G358" s="52"/>
      <c r="H358" s="52"/>
      <c r="I358" s="31"/>
      <c r="J358" s="31"/>
    </row>
    <row r="359" spans="2:10">
      <c r="B359" s="7"/>
    </row>
    <row r="360" spans="2:10">
      <c r="B360" s="7"/>
    </row>
    <row r="361" spans="2:10">
      <c r="B361" s="7"/>
    </row>
    <row r="362" spans="2:10">
      <c r="B362" s="7"/>
    </row>
    <row r="363" spans="2:10">
      <c r="B363" s="7"/>
    </row>
    <row r="364" spans="2:10">
      <c r="B364" s="7"/>
      <c r="J364" s="22"/>
    </row>
    <row r="365" spans="2:10">
      <c r="B365" s="7"/>
    </row>
    <row r="366" spans="2:10">
      <c r="B366" s="7"/>
    </row>
    <row r="367" spans="2:10">
      <c r="B367" s="7"/>
    </row>
    <row r="368" spans="2:10">
      <c r="B368" s="7"/>
    </row>
    <row r="369" spans="2:9">
      <c r="B369" s="7"/>
    </row>
    <row r="370" spans="2:9">
      <c r="B370" s="7"/>
    </row>
    <row r="371" spans="2:9">
      <c r="B371" s="7"/>
    </row>
    <row r="372" spans="2:9">
      <c r="C372"/>
      <c r="F372"/>
      <c r="G372"/>
      <c r="H372"/>
      <c r="I372"/>
    </row>
    <row r="373" spans="2:9">
      <c r="C373"/>
      <c r="F373"/>
      <c r="G373"/>
      <c r="H373"/>
      <c r="I373"/>
    </row>
    <row r="374" spans="2:9">
      <c r="C374"/>
      <c r="F374"/>
      <c r="G374"/>
      <c r="H374"/>
      <c r="I374"/>
    </row>
    <row r="375" spans="2:9">
      <c r="C375"/>
      <c r="F375"/>
      <c r="G375"/>
      <c r="H375"/>
      <c r="I375"/>
    </row>
    <row r="376" spans="2:9">
      <c r="C376"/>
      <c r="F376"/>
      <c r="G376"/>
      <c r="H376"/>
      <c r="I376"/>
    </row>
    <row r="377" spans="2:9">
      <c r="C377"/>
      <c r="F377"/>
      <c r="G377"/>
      <c r="H377"/>
      <c r="I377"/>
    </row>
    <row r="378" spans="2:9">
      <c r="C378"/>
      <c r="F378"/>
      <c r="G378"/>
      <c r="H378"/>
      <c r="I378"/>
    </row>
    <row r="379" spans="2:9">
      <c r="C379"/>
      <c r="F379"/>
      <c r="G379"/>
      <c r="H379"/>
      <c r="I379"/>
    </row>
    <row r="380" spans="2:9">
      <c r="C380"/>
      <c r="F380"/>
      <c r="G380"/>
      <c r="H380"/>
      <c r="I380"/>
    </row>
    <row r="381" spans="2:9">
      <c r="C381"/>
      <c r="F381"/>
      <c r="G381"/>
      <c r="H381"/>
      <c r="I381"/>
    </row>
    <row r="382" spans="2:9">
      <c r="B382" s="7"/>
    </row>
    <row r="383" spans="2:9">
      <c r="B383" s="7"/>
    </row>
    <row r="384" spans="2:9">
      <c r="B384" s="7"/>
    </row>
    <row r="385" spans="2:2">
      <c r="B385" s="7"/>
    </row>
    <row r="386" spans="2:2">
      <c r="B386" s="7"/>
    </row>
    <row r="387" spans="2:2">
      <c r="B387" s="7"/>
    </row>
    <row r="388" spans="2:2">
      <c r="B388" s="7"/>
    </row>
    <row r="389" spans="2:2">
      <c r="B389" s="7"/>
    </row>
    <row r="390" spans="2:2">
      <c r="B390" s="7"/>
    </row>
    <row r="391" spans="2:2">
      <c r="B391" s="7"/>
    </row>
    <row r="392" spans="2:2">
      <c r="B392" s="7"/>
    </row>
    <row r="393" spans="2:2">
      <c r="B393" s="7"/>
    </row>
  </sheetData>
  <sortState ref="B4:K21">
    <sortCondition ref="B4:B21"/>
  </sortState>
  <mergeCells count="1">
    <mergeCell ref="B1:D1"/>
  </mergeCells>
  <phoneticPr fontId="7" type="noConversion"/>
  <pageMargins left="0.23622047244094491" right="0.23622047244094491" top="1.48" bottom="0.31496062992125984" header="0.17" footer="0.51181102362204722"/>
  <pageSetup paperSize="9" scale="125" orientation="landscape"/>
  <headerFooter>
    <oddHeader>&amp;R&amp;G</oddHeader>
  </headerFooter>
  <legacyDrawingHF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2"/>
  <dimension ref="A1:J381"/>
  <sheetViews>
    <sheetView zoomScale="150" zoomScaleNormal="150" zoomScalePageLayoutView="200" workbookViewId="0">
      <pane xSplit="4" ySplit="3" topLeftCell="E4" activePane="bottomRight" state="frozen"/>
      <selection activeCell="B2" sqref="B1:B1048576"/>
      <selection pane="topRight" activeCell="B2" sqref="B1:B1048576"/>
      <selection pane="bottomLeft" activeCell="B2" sqref="B1:B1048576"/>
      <selection pane="bottomRight" activeCell="F13" sqref="F13"/>
    </sheetView>
  </sheetViews>
  <sheetFormatPr defaultRowHeight="12.75"/>
  <cols>
    <col min="1" max="1" width="9.140625" style="158"/>
    <col min="2" max="2" width="9.28515625" customWidth="1"/>
    <col min="3" max="3" width="16.28515625" style="7" customWidth="1"/>
    <col min="4" max="4" width="32.140625" style="194" customWidth="1"/>
    <col min="5" max="5" width="6.7109375" customWidth="1"/>
    <col min="6" max="6" width="9.42578125" customWidth="1"/>
    <col min="7" max="7" width="9.140625" style="8" customWidth="1"/>
    <col min="8" max="8" width="12.28515625" style="8" customWidth="1"/>
    <col min="9" max="9" width="13.28515625" style="29" customWidth="1"/>
    <col min="10" max="10" width="13" customWidth="1"/>
  </cols>
  <sheetData>
    <row r="1" spans="1:10" ht="18">
      <c r="B1" s="258" t="s">
        <v>124</v>
      </c>
      <c r="C1" s="258"/>
      <c r="D1" s="258"/>
      <c r="E1" s="49"/>
      <c r="G1" s="52" t="str">
        <f>Event_Details!$B$2</f>
        <v>Indian Open Memory Championships 2019</v>
      </c>
    </row>
    <row r="2" spans="1:10">
      <c r="G2" s="82" t="str">
        <f>Event_Details!$B$4</f>
        <v>12th - 13th October 2018</v>
      </c>
    </row>
    <row r="3" spans="1:10" ht="23.25" customHeight="1" thickBot="1">
      <c r="A3" s="55" t="s">
        <v>694</v>
      </c>
      <c r="B3" s="72" t="s">
        <v>40</v>
      </c>
      <c r="C3" s="10" t="s">
        <v>41</v>
      </c>
      <c r="D3" s="195" t="s">
        <v>39</v>
      </c>
      <c r="E3" s="15" t="s">
        <v>19</v>
      </c>
      <c r="F3" s="14" t="s">
        <v>30</v>
      </c>
      <c r="G3" s="12" t="s">
        <v>31</v>
      </c>
      <c r="H3" s="13" t="s">
        <v>32</v>
      </c>
      <c r="I3" s="70" t="s">
        <v>88</v>
      </c>
      <c r="J3" s="71" t="s">
        <v>89</v>
      </c>
    </row>
    <row r="4" spans="1:10" ht="16.5" thickBot="1">
      <c r="A4" s="55">
        <v>1</v>
      </c>
      <c r="B4" s="171">
        <v>1</v>
      </c>
      <c r="C4" s="172">
        <v>1</v>
      </c>
      <c r="D4" s="196" t="s">
        <v>388</v>
      </c>
      <c r="E4" s="160">
        <v>2068</v>
      </c>
      <c r="F4" s="174">
        <v>124</v>
      </c>
      <c r="G4" s="174">
        <v>992</v>
      </c>
      <c r="H4" s="174">
        <v>2713</v>
      </c>
      <c r="I4" s="31" t="str">
        <f>IF(F4&gt;Data!$K$12,"National Record","-")</f>
        <v>-</v>
      </c>
      <c r="J4" s="31" t="str">
        <f>IF(F4&gt;Data!$M$12,"World Record","-")</f>
        <v>-</v>
      </c>
    </row>
    <row r="5" spans="1:10" ht="16.5" thickBot="1">
      <c r="A5" s="55">
        <v>2</v>
      </c>
      <c r="B5" s="182">
        <v>2</v>
      </c>
      <c r="C5" s="183">
        <v>2</v>
      </c>
      <c r="D5" s="197" t="s">
        <v>336</v>
      </c>
      <c r="E5" s="181">
        <v>5426</v>
      </c>
      <c r="F5" s="184">
        <v>82</v>
      </c>
      <c r="G5" s="184">
        <v>656</v>
      </c>
      <c r="H5" s="184">
        <v>1657</v>
      </c>
      <c r="I5" s="31" t="str">
        <f>IF(F5&gt;Data!$K$12,"National Record","-")</f>
        <v>-</v>
      </c>
      <c r="J5" s="31" t="str">
        <f>IF(F5&gt;Data!$M$12,"World Record","-")</f>
        <v>-</v>
      </c>
    </row>
    <row r="6" spans="1:10" ht="16.5" thickBot="1">
      <c r="A6" s="55">
        <v>3</v>
      </c>
      <c r="B6" s="179">
        <v>3</v>
      </c>
      <c r="C6" s="180">
        <v>7</v>
      </c>
      <c r="D6" s="198" t="s">
        <v>404</v>
      </c>
      <c r="E6" s="181">
        <v>0</v>
      </c>
      <c r="F6" s="181">
        <v>73</v>
      </c>
      <c r="G6" s="181">
        <v>584</v>
      </c>
      <c r="H6" s="181">
        <v>986</v>
      </c>
      <c r="I6" s="31" t="str">
        <f>IF(F6&gt;Data!$K$12,"National Record","-")</f>
        <v>-</v>
      </c>
      <c r="J6" s="31" t="str">
        <f>IF(F6&gt;Data!$M$12,"World Record","-")</f>
        <v>-</v>
      </c>
    </row>
    <row r="7" spans="1:10" ht="16.5" thickBot="1">
      <c r="A7" s="55">
        <v>4</v>
      </c>
      <c r="B7" s="182">
        <v>4</v>
      </c>
      <c r="C7" s="183">
        <v>4</v>
      </c>
      <c r="D7" s="197" t="s">
        <v>359</v>
      </c>
      <c r="E7" s="160">
        <v>5360</v>
      </c>
      <c r="F7" s="184">
        <v>70</v>
      </c>
      <c r="G7" s="184">
        <v>560</v>
      </c>
      <c r="H7" s="184">
        <v>1419</v>
      </c>
      <c r="I7" s="31" t="str">
        <f>IF(F7&gt;Data!$K$12,"National Record","-")</f>
        <v>-</v>
      </c>
      <c r="J7" s="31" t="str">
        <f>IF(F7&gt;Data!$M$12,"World Record","-")</f>
        <v>-</v>
      </c>
    </row>
    <row r="8" spans="1:10" ht="16.5" thickBot="1">
      <c r="A8" s="55">
        <v>5</v>
      </c>
      <c r="B8" s="179">
        <v>5</v>
      </c>
      <c r="C8" s="180">
        <v>3</v>
      </c>
      <c r="D8" s="198" t="s">
        <v>384</v>
      </c>
      <c r="E8" s="181">
        <v>1074</v>
      </c>
      <c r="F8" s="181">
        <v>64</v>
      </c>
      <c r="G8" s="181">
        <v>512</v>
      </c>
      <c r="H8" s="181">
        <v>1594</v>
      </c>
      <c r="I8" s="31" t="str">
        <f>IF(F8&gt;Data!$K$12,"National Record","-")</f>
        <v>-</v>
      </c>
      <c r="J8" s="31" t="str">
        <f>IF(F8&gt;Data!$M$12,"World Record","-")</f>
        <v>-</v>
      </c>
    </row>
    <row r="9" spans="1:10" ht="16.5" thickBot="1">
      <c r="A9" s="55">
        <v>6</v>
      </c>
      <c r="B9" s="182">
        <v>6</v>
      </c>
      <c r="C9" s="183">
        <v>5</v>
      </c>
      <c r="D9" s="197" t="s">
        <v>358</v>
      </c>
      <c r="E9" s="160">
        <v>2528</v>
      </c>
      <c r="F9" s="184">
        <v>61</v>
      </c>
      <c r="G9" s="184">
        <v>488</v>
      </c>
      <c r="H9" s="184">
        <v>1224</v>
      </c>
      <c r="I9" s="31" t="str">
        <f>IF(F9&gt;Data!$K$12,"National Record","-")</f>
        <v>-</v>
      </c>
      <c r="J9" s="31" t="str">
        <f>IF(F9&gt;Data!$M$12,"World Record","-")</f>
        <v>-</v>
      </c>
    </row>
    <row r="10" spans="1:10" ht="16.5" thickBot="1">
      <c r="A10" s="55">
        <v>7</v>
      </c>
      <c r="B10" s="179">
        <v>7</v>
      </c>
      <c r="C10" s="180">
        <v>6</v>
      </c>
      <c r="D10" s="198" t="s">
        <v>400</v>
      </c>
      <c r="E10" s="160">
        <v>4862</v>
      </c>
      <c r="F10" s="181">
        <v>53</v>
      </c>
      <c r="G10" s="181">
        <v>424</v>
      </c>
      <c r="H10" s="181">
        <v>1053</v>
      </c>
      <c r="I10" s="31" t="str">
        <f>IF(F10&gt;Data!$K$12,"National Record","-")</f>
        <v>-</v>
      </c>
      <c r="J10" s="31" t="str">
        <f>IF(F10&gt;Data!$M$12,"World Record","-")</f>
        <v>-</v>
      </c>
    </row>
    <row r="11" spans="1:10" ht="16.5" thickBot="1">
      <c r="A11" s="55">
        <v>8</v>
      </c>
      <c r="B11" s="182">
        <v>7</v>
      </c>
      <c r="C11" s="183">
        <v>10</v>
      </c>
      <c r="D11" s="197" t="s">
        <v>353</v>
      </c>
      <c r="E11" s="160">
        <v>5333</v>
      </c>
      <c r="F11" s="184">
        <v>53</v>
      </c>
      <c r="G11" s="184">
        <v>424</v>
      </c>
      <c r="H11" s="184">
        <v>947</v>
      </c>
      <c r="I11" s="31" t="str">
        <f>IF(F11&gt;Data!$K$12,"National Record","-")</f>
        <v>-</v>
      </c>
      <c r="J11" s="31" t="str">
        <f>IF(F11&gt;Data!$M$12,"World Record","-")</f>
        <v>-</v>
      </c>
    </row>
    <row r="12" spans="1:10" ht="16.5" thickBot="1">
      <c r="A12" s="55">
        <v>9</v>
      </c>
      <c r="B12" s="179">
        <v>9</v>
      </c>
      <c r="C12" s="180">
        <v>7</v>
      </c>
      <c r="D12" s="198" t="s">
        <v>379</v>
      </c>
      <c r="E12" s="181">
        <v>0</v>
      </c>
      <c r="F12" s="181">
        <v>50</v>
      </c>
      <c r="G12" s="181">
        <v>400</v>
      </c>
      <c r="H12" s="181">
        <v>986</v>
      </c>
      <c r="I12" s="31" t="str">
        <f>IF(F12&gt;Data!$K$12,"National Record","-")</f>
        <v>-</v>
      </c>
      <c r="J12" s="31" t="str">
        <f>IF(F12&gt;Data!$M$12,"World Record","-")</f>
        <v>-</v>
      </c>
    </row>
    <row r="13" spans="1:10" ht="16.5" thickBot="1">
      <c r="A13" s="55">
        <v>10</v>
      </c>
      <c r="B13" s="182">
        <v>9</v>
      </c>
      <c r="C13" s="183">
        <v>11</v>
      </c>
      <c r="D13" s="197" t="s">
        <v>311</v>
      </c>
      <c r="E13" s="184">
        <v>0</v>
      </c>
      <c r="F13" s="184">
        <v>50</v>
      </c>
      <c r="G13" s="184">
        <v>400</v>
      </c>
      <c r="H13" s="184">
        <v>861</v>
      </c>
      <c r="I13" s="31" t="str">
        <f>IF(F13&gt;Data!$K$12,"National Record","-")</f>
        <v>-</v>
      </c>
      <c r="J13" s="31" t="str">
        <f>IF(F13&gt;Data!$M$12,"World Record","-")</f>
        <v>-</v>
      </c>
    </row>
    <row r="14" spans="1:10" ht="16.5" thickBot="1">
      <c r="A14" s="55">
        <v>11</v>
      </c>
      <c r="B14" s="179">
        <v>11</v>
      </c>
      <c r="C14" s="180">
        <v>9</v>
      </c>
      <c r="D14" s="198" t="s">
        <v>376</v>
      </c>
      <c r="E14" s="181">
        <v>0</v>
      </c>
      <c r="F14" s="181">
        <v>46</v>
      </c>
      <c r="G14" s="181">
        <v>368</v>
      </c>
      <c r="H14" s="181">
        <v>960</v>
      </c>
      <c r="I14" s="31" t="str">
        <f>IF(F14&gt;Data!$K$12,"National Record","-")</f>
        <v>-</v>
      </c>
      <c r="J14" s="31" t="str">
        <f>IF(F14&gt;Data!$M$12,"World Record","-")</f>
        <v>-</v>
      </c>
    </row>
    <row r="15" spans="1:10" ht="16.5" thickBot="1">
      <c r="A15" s="55">
        <v>12</v>
      </c>
      <c r="B15" s="182">
        <v>12</v>
      </c>
      <c r="C15" s="183">
        <v>17</v>
      </c>
      <c r="D15" s="197" t="s">
        <v>295</v>
      </c>
      <c r="E15" s="184">
        <v>0</v>
      </c>
      <c r="F15" s="184">
        <v>39</v>
      </c>
      <c r="G15" s="184">
        <v>312</v>
      </c>
      <c r="H15" s="184">
        <v>564</v>
      </c>
      <c r="I15" s="31" t="str">
        <f>IF(F15&gt;Data!$K$12,"National Record","-")</f>
        <v>-</v>
      </c>
      <c r="J15" s="31" t="str">
        <f>IF(F15&gt;Data!$M$12,"World Record","-")</f>
        <v>-</v>
      </c>
    </row>
    <row r="16" spans="1:10" ht="16.5" thickBot="1">
      <c r="A16" s="55">
        <v>13</v>
      </c>
      <c r="B16" s="179">
        <v>13</v>
      </c>
      <c r="C16" s="180">
        <v>13</v>
      </c>
      <c r="D16" s="198" t="s">
        <v>377</v>
      </c>
      <c r="E16" s="181">
        <v>0</v>
      </c>
      <c r="F16" s="181">
        <v>33</v>
      </c>
      <c r="G16" s="181">
        <v>264</v>
      </c>
      <c r="H16" s="181">
        <v>806</v>
      </c>
      <c r="I16" s="31" t="str">
        <f>IF(F16&gt;Data!$K$12,"National Record","-")</f>
        <v>-</v>
      </c>
      <c r="J16" s="31" t="str">
        <f>IF(F16&gt;Data!$M$12,"World Record","-")</f>
        <v>-</v>
      </c>
    </row>
    <row r="17" spans="1:10" ht="16.5" thickBot="1">
      <c r="A17" s="55">
        <v>14</v>
      </c>
      <c r="B17" s="182">
        <v>14</v>
      </c>
      <c r="C17" s="183">
        <v>12</v>
      </c>
      <c r="D17" s="197" t="s">
        <v>395</v>
      </c>
      <c r="E17" s="160">
        <v>5386</v>
      </c>
      <c r="F17" s="184">
        <v>32</v>
      </c>
      <c r="G17" s="184">
        <v>256</v>
      </c>
      <c r="H17" s="184">
        <v>814</v>
      </c>
      <c r="I17" s="31" t="str">
        <f>IF(F17&gt;Data!$K$12,"National Record","-")</f>
        <v>-</v>
      </c>
      <c r="J17" s="31" t="str">
        <f>IF(F17&gt;Data!$M$12,"World Record","-")</f>
        <v>-</v>
      </c>
    </row>
    <row r="18" spans="1:10" ht="16.5" thickBot="1">
      <c r="A18" s="55">
        <v>15</v>
      </c>
      <c r="B18" s="179">
        <v>14</v>
      </c>
      <c r="C18" s="180">
        <v>18</v>
      </c>
      <c r="D18" s="198" t="s">
        <v>357</v>
      </c>
      <c r="E18" s="160">
        <v>5364</v>
      </c>
      <c r="F18" s="181">
        <v>32</v>
      </c>
      <c r="G18" s="181">
        <v>256</v>
      </c>
      <c r="H18" s="181">
        <v>549</v>
      </c>
      <c r="I18" s="31" t="str">
        <f>IF(F18&gt;Data!$K$12,"National Record","-")</f>
        <v>-</v>
      </c>
      <c r="J18" s="31" t="str">
        <f>IF(F18&gt;Data!$M$12,"World Record","-")</f>
        <v>-</v>
      </c>
    </row>
    <row r="19" spans="1:10" ht="16.5" thickBot="1">
      <c r="A19" s="55">
        <v>16</v>
      </c>
      <c r="B19" s="182">
        <v>14</v>
      </c>
      <c r="C19" s="183">
        <v>24</v>
      </c>
      <c r="D19" s="197" t="s">
        <v>256</v>
      </c>
      <c r="E19" s="184">
        <v>0</v>
      </c>
      <c r="F19" s="184">
        <v>32</v>
      </c>
      <c r="G19" s="184">
        <v>256</v>
      </c>
      <c r="H19" s="184">
        <v>426</v>
      </c>
      <c r="I19" s="31" t="str">
        <f>IF(F19&gt;Data!$K$12,"National Record","-")</f>
        <v>-</v>
      </c>
      <c r="J19" s="31" t="str">
        <f>IF(F19&gt;Data!$M$12,"World Record","-")</f>
        <v>-</v>
      </c>
    </row>
    <row r="20" spans="1:10" ht="16.5" thickBot="1">
      <c r="A20" s="55">
        <v>17</v>
      </c>
      <c r="B20" s="179">
        <v>17</v>
      </c>
      <c r="C20" s="180">
        <v>27</v>
      </c>
      <c r="D20" s="198" t="s">
        <v>239</v>
      </c>
      <c r="E20" s="181">
        <v>0</v>
      </c>
      <c r="F20" s="181">
        <v>31</v>
      </c>
      <c r="G20" s="181">
        <v>248</v>
      </c>
      <c r="H20" s="181">
        <v>371</v>
      </c>
      <c r="I20" s="31" t="str">
        <f>IF(F20&gt;Data!$K$12,"National Record","-")</f>
        <v>-</v>
      </c>
      <c r="J20" s="31" t="str">
        <f>IF(F20&gt;Data!$M$12,"World Record","-")</f>
        <v>-</v>
      </c>
    </row>
    <row r="21" spans="1:10" ht="16.5" thickBot="1">
      <c r="A21" s="55">
        <v>18</v>
      </c>
      <c r="B21" s="182">
        <v>18</v>
      </c>
      <c r="C21" s="183">
        <v>20</v>
      </c>
      <c r="D21" s="197" t="s">
        <v>218</v>
      </c>
      <c r="E21" s="184">
        <v>0</v>
      </c>
      <c r="F21" s="184">
        <v>30</v>
      </c>
      <c r="G21" s="184">
        <v>240</v>
      </c>
      <c r="H21" s="184">
        <v>518</v>
      </c>
      <c r="I21" s="31" t="str">
        <f>IF(F21&gt;Data!$K$12,"National Record","-")</f>
        <v>-</v>
      </c>
      <c r="J21" s="31" t="str">
        <f>IF(F21&gt;Data!$M$12,"World Record","-")</f>
        <v>-</v>
      </c>
    </row>
    <row r="22" spans="1:10" ht="16.5" thickBot="1">
      <c r="A22" s="55">
        <v>19</v>
      </c>
      <c r="B22" s="179">
        <v>19</v>
      </c>
      <c r="C22" s="180">
        <v>33</v>
      </c>
      <c r="D22" s="198" t="s">
        <v>378</v>
      </c>
      <c r="E22" s="181">
        <v>0</v>
      </c>
      <c r="F22" s="181">
        <v>29</v>
      </c>
      <c r="G22" s="181">
        <v>232</v>
      </c>
      <c r="H22" s="181">
        <v>358</v>
      </c>
      <c r="I22" s="31" t="str">
        <f>IF(F22&gt;Data!$K$12,"National Record","-")</f>
        <v>-</v>
      </c>
      <c r="J22" s="31" t="str">
        <f>IF(F22&gt;Data!$M$12,"World Record","-")</f>
        <v>-</v>
      </c>
    </row>
    <row r="23" spans="1:10" ht="16.5" thickBot="1">
      <c r="A23" s="55">
        <v>20</v>
      </c>
      <c r="B23" s="182">
        <v>20</v>
      </c>
      <c r="C23" s="183">
        <v>22</v>
      </c>
      <c r="D23" s="197" t="s">
        <v>407</v>
      </c>
      <c r="E23" s="184">
        <v>0</v>
      </c>
      <c r="F23" s="184">
        <v>27</v>
      </c>
      <c r="G23" s="184">
        <v>216</v>
      </c>
      <c r="H23" s="184">
        <v>475</v>
      </c>
      <c r="I23" s="31" t="str">
        <f>IF(F23&gt;Data!$K$12,"National Record","-")</f>
        <v>-</v>
      </c>
      <c r="J23" s="31" t="str">
        <f>IF(F23&gt;Data!$M$12,"World Record","-")</f>
        <v>-</v>
      </c>
    </row>
    <row r="24" spans="1:10" ht="16.5" thickBot="1">
      <c r="A24" s="55">
        <v>21</v>
      </c>
      <c r="B24" s="179">
        <v>21</v>
      </c>
      <c r="C24" s="180">
        <v>49</v>
      </c>
      <c r="D24" s="198" t="s">
        <v>372</v>
      </c>
      <c r="E24" s="181">
        <v>0</v>
      </c>
      <c r="F24" s="181">
        <v>26</v>
      </c>
      <c r="G24" s="181">
        <v>208</v>
      </c>
      <c r="H24" s="181">
        <v>249</v>
      </c>
      <c r="I24" s="31" t="str">
        <f>IF(F24&gt;Data!$K$12,"National Record","-")</f>
        <v>-</v>
      </c>
      <c r="J24" s="31" t="str">
        <f>IF(F24&gt;Data!$M$12,"World Record","-")</f>
        <v>-</v>
      </c>
    </row>
    <row r="25" spans="1:10" ht="16.5" thickBot="1">
      <c r="A25" s="55">
        <v>22</v>
      </c>
      <c r="B25" s="182">
        <v>22</v>
      </c>
      <c r="C25" s="183">
        <v>15</v>
      </c>
      <c r="D25" s="197" t="s">
        <v>392</v>
      </c>
      <c r="E25" s="184">
        <v>0</v>
      </c>
      <c r="F25" s="184">
        <v>24</v>
      </c>
      <c r="G25" s="184">
        <v>192</v>
      </c>
      <c r="H25" s="184">
        <v>633</v>
      </c>
      <c r="I25" s="31" t="str">
        <f>IF(F25&gt;Data!$K$12,"National Record","-")</f>
        <v>-</v>
      </c>
      <c r="J25" s="31" t="str">
        <f>IF(F25&gt;Data!$M$12,"World Record","-")</f>
        <v>-</v>
      </c>
    </row>
    <row r="26" spans="1:10" ht="16.5" thickBot="1">
      <c r="A26" s="55">
        <v>23</v>
      </c>
      <c r="B26" s="179">
        <v>22</v>
      </c>
      <c r="C26" s="180">
        <v>30</v>
      </c>
      <c r="D26" s="198" t="s">
        <v>403</v>
      </c>
      <c r="E26" s="181">
        <v>0</v>
      </c>
      <c r="F26" s="181">
        <v>24</v>
      </c>
      <c r="G26" s="181">
        <v>192</v>
      </c>
      <c r="H26" s="181">
        <v>363</v>
      </c>
      <c r="I26" s="31" t="str">
        <f>IF(F26&gt;Data!$K$12,"National Record","-")</f>
        <v>-</v>
      </c>
      <c r="J26" s="31" t="str">
        <f>IF(F26&gt;Data!$M$12,"World Record","-")</f>
        <v>-</v>
      </c>
    </row>
    <row r="27" spans="1:10" ht="16.5" thickBot="1">
      <c r="A27" s="55">
        <v>24</v>
      </c>
      <c r="B27" s="182">
        <v>24</v>
      </c>
      <c r="C27" s="183">
        <v>21</v>
      </c>
      <c r="D27" s="197" t="s">
        <v>322</v>
      </c>
      <c r="E27" s="184">
        <v>0</v>
      </c>
      <c r="F27" s="184">
        <v>23</v>
      </c>
      <c r="G27" s="184">
        <v>184</v>
      </c>
      <c r="H27" s="184">
        <v>509</v>
      </c>
      <c r="I27" s="31" t="str">
        <f>IF(F27&gt;Data!$K$12,"National Record","-")</f>
        <v>-</v>
      </c>
      <c r="J27" s="31" t="str">
        <f>IF(F27&gt;Data!$M$12,"World Record","-")</f>
        <v>-</v>
      </c>
    </row>
    <row r="28" spans="1:10" ht="16.5" thickBot="1">
      <c r="A28" s="55">
        <v>25</v>
      </c>
      <c r="B28" s="179">
        <v>25</v>
      </c>
      <c r="C28" s="180">
        <v>32</v>
      </c>
      <c r="D28" s="198" t="s">
        <v>354</v>
      </c>
      <c r="E28" s="160">
        <v>5422</v>
      </c>
      <c r="F28" s="181">
        <v>22</v>
      </c>
      <c r="G28" s="181">
        <v>176</v>
      </c>
      <c r="H28" s="181">
        <v>359</v>
      </c>
      <c r="I28" s="31" t="str">
        <f>IF(F28&gt;Data!$K$12,"National Record","-")</f>
        <v>-</v>
      </c>
      <c r="J28" s="31" t="str">
        <f>IF(F28&gt;Data!$M$12,"World Record","-")</f>
        <v>-</v>
      </c>
    </row>
    <row r="29" spans="1:10" ht="16.5" thickBot="1">
      <c r="A29" s="55">
        <v>26</v>
      </c>
      <c r="B29" s="182">
        <v>25</v>
      </c>
      <c r="C29" s="183">
        <v>40</v>
      </c>
      <c r="D29" s="197" t="s">
        <v>305</v>
      </c>
      <c r="E29" s="184">
        <v>0</v>
      </c>
      <c r="F29" s="184">
        <v>22</v>
      </c>
      <c r="G29" s="184">
        <v>176</v>
      </c>
      <c r="H29" s="184">
        <v>301</v>
      </c>
      <c r="I29" s="31" t="str">
        <f>IF(F29&gt;Data!$K$12,"National Record","-")</f>
        <v>-</v>
      </c>
      <c r="J29" s="31" t="str">
        <f>IF(F29&gt;Data!$M$12,"World Record","-")</f>
        <v>-</v>
      </c>
    </row>
    <row r="30" spans="1:10" ht="16.5" thickBot="1">
      <c r="A30" s="55">
        <v>27</v>
      </c>
      <c r="B30" s="179">
        <v>25</v>
      </c>
      <c r="C30" s="180">
        <v>53</v>
      </c>
      <c r="D30" s="198" t="s">
        <v>406</v>
      </c>
      <c r="E30" s="181">
        <v>0</v>
      </c>
      <c r="F30" s="181">
        <v>22</v>
      </c>
      <c r="G30" s="181">
        <v>176</v>
      </c>
      <c r="H30" s="181">
        <v>239</v>
      </c>
      <c r="I30" s="31" t="str">
        <f>IF(F30&gt;Data!$K$12,"National Record","-")</f>
        <v>-</v>
      </c>
      <c r="J30" s="31" t="str">
        <f>IF(F30&gt;Data!$M$12,"World Record","-")</f>
        <v>-</v>
      </c>
    </row>
    <row r="31" spans="1:10" ht="16.5" thickBot="1">
      <c r="A31" s="55">
        <v>28</v>
      </c>
      <c r="B31" s="182">
        <v>28</v>
      </c>
      <c r="C31" s="183">
        <v>14</v>
      </c>
      <c r="D31" s="197" t="s">
        <v>396</v>
      </c>
      <c r="E31" s="184">
        <v>0</v>
      </c>
      <c r="F31" s="184">
        <v>20</v>
      </c>
      <c r="G31" s="184">
        <v>160</v>
      </c>
      <c r="H31" s="184">
        <v>776</v>
      </c>
      <c r="I31" s="31" t="str">
        <f>IF(F31&gt;Data!$K$12,"National Record","-")</f>
        <v>-</v>
      </c>
      <c r="J31" s="31" t="str">
        <f>IF(F31&gt;Data!$M$12,"World Record","-")</f>
        <v>-</v>
      </c>
    </row>
    <row r="32" spans="1:10" ht="16.5" thickBot="1">
      <c r="A32" s="55">
        <v>29</v>
      </c>
      <c r="B32" s="179">
        <v>28</v>
      </c>
      <c r="C32" s="180">
        <v>23</v>
      </c>
      <c r="D32" s="198" t="s">
        <v>385</v>
      </c>
      <c r="E32" s="181">
        <v>0</v>
      </c>
      <c r="F32" s="181">
        <v>20</v>
      </c>
      <c r="G32" s="181">
        <v>160</v>
      </c>
      <c r="H32" s="181">
        <v>447</v>
      </c>
      <c r="I32" s="31" t="str">
        <f>IF(F32&gt;Data!$K$12,"National Record","-")</f>
        <v>-</v>
      </c>
      <c r="J32" s="31" t="str">
        <f>IF(F32&gt;Data!$M$12,"World Record","-")</f>
        <v>-</v>
      </c>
    </row>
    <row r="33" spans="1:10" ht="16.5" thickBot="1">
      <c r="A33" s="55">
        <v>30</v>
      </c>
      <c r="B33" s="182">
        <v>28</v>
      </c>
      <c r="C33" s="183">
        <v>39</v>
      </c>
      <c r="D33" s="197" t="s">
        <v>234</v>
      </c>
      <c r="E33" s="184">
        <v>0</v>
      </c>
      <c r="F33" s="184">
        <v>20</v>
      </c>
      <c r="G33" s="184">
        <v>160</v>
      </c>
      <c r="H33" s="184">
        <v>303</v>
      </c>
      <c r="I33" s="31" t="str">
        <f>IF(F33&gt;Data!$K$12,"National Record","-")</f>
        <v>-</v>
      </c>
      <c r="J33" s="31" t="str">
        <f>IF(F33&gt;Data!$M$12,"World Record","-")</f>
        <v>-</v>
      </c>
    </row>
    <row r="34" spans="1:10" ht="16.5" thickBot="1">
      <c r="A34" s="55">
        <v>31</v>
      </c>
      <c r="B34" s="179">
        <v>28</v>
      </c>
      <c r="C34" s="180">
        <v>45</v>
      </c>
      <c r="D34" s="198" t="s">
        <v>293</v>
      </c>
      <c r="E34" s="181">
        <v>0</v>
      </c>
      <c r="F34" s="181">
        <v>20</v>
      </c>
      <c r="G34" s="181">
        <v>160</v>
      </c>
      <c r="H34" s="181">
        <v>264</v>
      </c>
      <c r="I34" s="31" t="str">
        <f>IF(F34&gt;Data!$K$12,"National Record","-")</f>
        <v>-</v>
      </c>
      <c r="J34" s="31" t="str">
        <f>IF(F34&gt;Data!$M$12,"World Record","-")</f>
        <v>-</v>
      </c>
    </row>
    <row r="35" spans="1:10" ht="16.5" thickBot="1">
      <c r="A35" s="55">
        <v>32</v>
      </c>
      <c r="B35" s="182">
        <v>28</v>
      </c>
      <c r="C35" s="183">
        <v>56</v>
      </c>
      <c r="D35" s="197" t="s">
        <v>241</v>
      </c>
      <c r="E35" s="184">
        <v>0</v>
      </c>
      <c r="F35" s="184">
        <v>20</v>
      </c>
      <c r="G35" s="184">
        <v>160</v>
      </c>
      <c r="H35" s="184">
        <v>220</v>
      </c>
      <c r="I35" s="31" t="str">
        <f>IF(F35&gt;Data!$K$12,"National Record","-")</f>
        <v>-</v>
      </c>
      <c r="J35" s="31" t="str">
        <f>IF(F35&gt;Data!$M$12,"World Record","-")</f>
        <v>-</v>
      </c>
    </row>
    <row r="36" spans="1:10" ht="16.5" thickBot="1">
      <c r="A36" s="55">
        <v>33</v>
      </c>
      <c r="B36" s="179">
        <v>28</v>
      </c>
      <c r="C36" s="180">
        <v>63</v>
      </c>
      <c r="D36" s="198" t="s">
        <v>235</v>
      </c>
      <c r="E36" s="181">
        <v>0</v>
      </c>
      <c r="F36" s="181">
        <v>20</v>
      </c>
      <c r="G36" s="181">
        <v>160</v>
      </c>
      <c r="H36" s="181">
        <v>201</v>
      </c>
      <c r="I36" s="31" t="str">
        <f>IF(F36&gt;Data!$K$12,"National Record","-")</f>
        <v>-</v>
      </c>
      <c r="J36" s="31" t="str">
        <f>IF(F36&gt;Data!$M$12,"World Record","-")</f>
        <v>-</v>
      </c>
    </row>
    <row r="37" spans="1:10" ht="16.5" thickBot="1">
      <c r="A37" s="55">
        <v>34</v>
      </c>
      <c r="B37" s="182">
        <v>28</v>
      </c>
      <c r="C37" s="183">
        <v>65</v>
      </c>
      <c r="D37" s="197" t="s">
        <v>490</v>
      </c>
      <c r="E37" s="184">
        <v>0</v>
      </c>
      <c r="F37" s="184">
        <v>20</v>
      </c>
      <c r="G37" s="184">
        <v>160</v>
      </c>
      <c r="H37" s="184">
        <v>192</v>
      </c>
      <c r="I37" s="31" t="str">
        <f>IF(F37&gt;Data!$K$12,"National Record","-")</f>
        <v>-</v>
      </c>
      <c r="J37" s="31" t="str">
        <f>IF(F37&gt;Data!$M$12,"World Record","-")</f>
        <v>-</v>
      </c>
    </row>
    <row r="38" spans="1:10" ht="16.5" thickBot="1">
      <c r="A38" s="55">
        <v>35</v>
      </c>
      <c r="B38" s="179">
        <v>35</v>
      </c>
      <c r="C38" s="180">
        <v>28</v>
      </c>
      <c r="D38" s="198" t="s">
        <v>292</v>
      </c>
      <c r="E38" s="181">
        <v>0</v>
      </c>
      <c r="F38" s="181">
        <v>19</v>
      </c>
      <c r="G38" s="181">
        <v>152</v>
      </c>
      <c r="H38" s="181">
        <v>365</v>
      </c>
      <c r="I38" s="31" t="str">
        <f>IF(F38&gt;Data!$K$12,"National Record","-")</f>
        <v>-</v>
      </c>
      <c r="J38" s="31" t="str">
        <f>IF(F38&gt;Data!$M$12,"World Record","-")</f>
        <v>-</v>
      </c>
    </row>
    <row r="39" spans="1:10" ht="16.5" thickBot="1">
      <c r="A39" s="55">
        <v>36</v>
      </c>
      <c r="B39" s="182">
        <v>35</v>
      </c>
      <c r="C39" s="183">
        <v>35</v>
      </c>
      <c r="D39" s="197" t="s">
        <v>319</v>
      </c>
      <c r="E39" s="184">
        <v>0</v>
      </c>
      <c r="F39" s="184">
        <v>19</v>
      </c>
      <c r="G39" s="184">
        <v>152</v>
      </c>
      <c r="H39" s="184">
        <v>326</v>
      </c>
      <c r="I39" s="31" t="str">
        <f>IF(F39&gt;Data!$K$12,"National Record","-")</f>
        <v>-</v>
      </c>
      <c r="J39" s="31" t="str">
        <f>IF(F39&gt;Data!$M$12,"World Record","-")</f>
        <v>-</v>
      </c>
    </row>
    <row r="40" spans="1:10" ht="16.5" thickBot="1">
      <c r="A40" s="55">
        <v>37</v>
      </c>
      <c r="B40" s="179">
        <v>35</v>
      </c>
      <c r="C40" s="180">
        <v>42</v>
      </c>
      <c r="D40" s="198" t="s">
        <v>213</v>
      </c>
      <c r="E40" s="181">
        <v>0</v>
      </c>
      <c r="F40" s="181">
        <v>19</v>
      </c>
      <c r="G40" s="181">
        <v>152</v>
      </c>
      <c r="H40" s="181">
        <v>296</v>
      </c>
      <c r="I40" s="31" t="str">
        <f>IF(F40&gt;Data!$K$12,"National Record","-")</f>
        <v>-</v>
      </c>
      <c r="J40" s="31" t="str">
        <f>IF(F40&gt;Data!$M$12,"World Record","-")</f>
        <v>-</v>
      </c>
    </row>
    <row r="41" spans="1:10" ht="16.5" thickBot="1">
      <c r="A41" s="55">
        <v>38</v>
      </c>
      <c r="B41" s="182">
        <v>38</v>
      </c>
      <c r="C41" s="183">
        <v>37</v>
      </c>
      <c r="D41" s="197" t="s">
        <v>330</v>
      </c>
      <c r="E41" s="184">
        <v>0</v>
      </c>
      <c r="F41" s="184">
        <v>17</v>
      </c>
      <c r="G41" s="184">
        <v>136</v>
      </c>
      <c r="H41" s="184">
        <v>312</v>
      </c>
      <c r="I41" s="31" t="str">
        <f>IF(F41&gt;Data!$K$12,"National Record","-")</f>
        <v>-</v>
      </c>
      <c r="J41" s="31" t="str">
        <f>IF(F41&gt;Data!$M$12,"World Record","-")</f>
        <v>-</v>
      </c>
    </row>
    <row r="42" spans="1:10" ht="16.5" thickBot="1">
      <c r="A42" s="55">
        <v>39</v>
      </c>
      <c r="B42" s="179">
        <v>38</v>
      </c>
      <c r="C42" s="180">
        <v>43</v>
      </c>
      <c r="D42" s="198" t="s">
        <v>275</v>
      </c>
      <c r="E42" s="181">
        <v>0</v>
      </c>
      <c r="F42" s="181">
        <v>17</v>
      </c>
      <c r="G42" s="181">
        <v>136</v>
      </c>
      <c r="H42" s="181">
        <v>291</v>
      </c>
      <c r="I42" s="31" t="str">
        <f>IF(F42&gt;Data!$K$12,"National Record","-")</f>
        <v>-</v>
      </c>
      <c r="J42" s="31" t="str">
        <f>IF(F42&gt;Data!$M$12,"World Record","-")</f>
        <v>-</v>
      </c>
    </row>
    <row r="43" spans="1:10" ht="16.5" thickBot="1">
      <c r="A43" s="55">
        <v>40</v>
      </c>
      <c r="B43" s="182">
        <v>40</v>
      </c>
      <c r="C43" s="183">
        <v>25</v>
      </c>
      <c r="D43" s="197" t="s">
        <v>402</v>
      </c>
      <c r="E43" s="184">
        <v>0</v>
      </c>
      <c r="F43" s="184">
        <v>16</v>
      </c>
      <c r="G43" s="184">
        <v>128</v>
      </c>
      <c r="H43" s="184">
        <v>397</v>
      </c>
      <c r="I43" s="31" t="str">
        <f>IF(F43&gt;Data!$K$12,"National Record","-")</f>
        <v>-</v>
      </c>
      <c r="J43" s="31" t="str">
        <f>IF(F43&gt;Data!$M$12,"World Record","-")</f>
        <v>-</v>
      </c>
    </row>
    <row r="44" spans="1:10" ht="16.5" thickBot="1">
      <c r="A44" s="55">
        <v>41</v>
      </c>
      <c r="B44" s="179">
        <v>41</v>
      </c>
      <c r="C44" s="180">
        <v>36</v>
      </c>
      <c r="D44" s="198" t="s">
        <v>386</v>
      </c>
      <c r="E44" s="181">
        <v>0</v>
      </c>
      <c r="F44" s="181">
        <v>15</v>
      </c>
      <c r="G44" s="181">
        <v>120</v>
      </c>
      <c r="H44" s="181">
        <v>324</v>
      </c>
      <c r="I44" s="31" t="str">
        <f>IF(F44&gt;Data!$K$12,"National Record","-")</f>
        <v>-</v>
      </c>
      <c r="J44" s="31" t="str">
        <f>IF(F44&gt;Data!$M$12,"World Record","-")</f>
        <v>-</v>
      </c>
    </row>
    <row r="45" spans="1:10" ht="16.5" thickBot="1">
      <c r="A45" s="55">
        <v>42</v>
      </c>
      <c r="B45" s="182">
        <v>41</v>
      </c>
      <c r="C45" s="183">
        <v>68</v>
      </c>
      <c r="D45" s="197" t="s">
        <v>401</v>
      </c>
      <c r="E45" s="184">
        <v>0</v>
      </c>
      <c r="F45" s="184">
        <v>15</v>
      </c>
      <c r="G45" s="184">
        <v>120</v>
      </c>
      <c r="H45" s="184">
        <v>183</v>
      </c>
      <c r="I45" s="31" t="str">
        <f>IF(F45&gt;Data!$K$12,"National Record","-")</f>
        <v>-</v>
      </c>
      <c r="J45" s="31" t="str">
        <f>IF(F45&gt;Data!$M$12,"World Record","-")</f>
        <v>-</v>
      </c>
    </row>
    <row r="46" spans="1:10" ht="16.5" thickBot="1">
      <c r="A46" s="55">
        <v>43</v>
      </c>
      <c r="B46" s="179">
        <v>43</v>
      </c>
      <c r="C46" s="180">
        <v>47</v>
      </c>
      <c r="D46" s="198" t="s">
        <v>356</v>
      </c>
      <c r="E46" s="181">
        <v>0</v>
      </c>
      <c r="F46" s="181">
        <v>13</v>
      </c>
      <c r="G46" s="181">
        <v>104</v>
      </c>
      <c r="H46" s="181">
        <v>258</v>
      </c>
      <c r="I46" s="31" t="str">
        <f>IF(F46&gt;Data!$K$12,"National Record","-")</f>
        <v>-</v>
      </c>
      <c r="J46" s="31" t="str">
        <f>IF(F46&gt;Data!$M$12,"World Record","-")</f>
        <v>-</v>
      </c>
    </row>
    <row r="47" spans="1:10" ht="16.5" thickBot="1">
      <c r="A47" s="55">
        <v>44</v>
      </c>
      <c r="B47" s="182">
        <v>44</v>
      </c>
      <c r="C47" s="183">
        <v>67</v>
      </c>
      <c r="D47" s="197" t="s">
        <v>416</v>
      </c>
      <c r="E47" s="184">
        <v>0</v>
      </c>
      <c r="F47" s="184">
        <v>12</v>
      </c>
      <c r="G47" s="184">
        <v>96</v>
      </c>
      <c r="H47" s="184">
        <v>191</v>
      </c>
      <c r="I47" s="31" t="str">
        <f>IF(F47&gt;Data!$K$12,"National Record","-")</f>
        <v>-</v>
      </c>
      <c r="J47" s="31" t="str">
        <f>IF(F47&gt;Data!$M$12,"World Record","-")</f>
        <v>-</v>
      </c>
    </row>
    <row r="48" spans="1:10" ht="16.5" thickBot="1">
      <c r="A48" s="55">
        <v>45</v>
      </c>
      <c r="B48" s="179">
        <v>44</v>
      </c>
      <c r="C48" s="180">
        <v>117</v>
      </c>
      <c r="D48" s="198" t="s">
        <v>339</v>
      </c>
      <c r="E48" s="181">
        <v>0</v>
      </c>
      <c r="F48" s="181">
        <v>12</v>
      </c>
      <c r="G48" s="181">
        <v>96</v>
      </c>
      <c r="H48" s="181">
        <v>107</v>
      </c>
      <c r="I48" s="31" t="str">
        <f>IF(F48&gt;Data!$K$12,"National Record","-")</f>
        <v>-</v>
      </c>
      <c r="J48" s="31" t="str">
        <f>IF(F48&gt;Data!$M$12,"World Record","-")</f>
        <v>-</v>
      </c>
    </row>
    <row r="49" spans="1:10" ht="16.5" thickBot="1">
      <c r="A49" s="55">
        <v>46</v>
      </c>
      <c r="B49" s="182">
        <v>46</v>
      </c>
      <c r="C49" s="183">
        <v>54</v>
      </c>
      <c r="D49" s="197" t="s">
        <v>457</v>
      </c>
      <c r="E49" s="184">
        <v>0</v>
      </c>
      <c r="F49" s="184">
        <v>11</v>
      </c>
      <c r="G49" s="184">
        <v>88</v>
      </c>
      <c r="H49" s="184">
        <v>235</v>
      </c>
      <c r="I49" s="31" t="str">
        <f>IF(F49&gt;Data!$K$12,"National Record","-")</f>
        <v>-</v>
      </c>
      <c r="J49" s="31" t="str">
        <f>IF(F49&gt;Data!$M$12,"World Record","-")</f>
        <v>-</v>
      </c>
    </row>
    <row r="50" spans="1:10" ht="16.5" thickBot="1">
      <c r="A50" s="55">
        <v>47</v>
      </c>
      <c r="B50" s="179">
        <v>46</v>
      </c>
      <c r="C50" s="180">
        <v>71</v>
      </c>
      <c r="D50" s="198" t="s">
        <v>233</v>
      </c>
      <c r="E50" s="181">
        <v>0</v>
      </c>
      <c r="F50" s="181">
        <v>11</v>
      </c>
      <c r="G50" s="181">
        <v>88</v>
      </c>
      <c r="H50" s="181">
        <v>164</v>
      </c>
      <c r="I50" s="31" t="str">
        <f>IF(F50&gt;Data!$K$12,"National Record","-")</f>
        <v>-</v>
      </c>
      <c r="J50" s="31" t="str">
        <f>IF(F50&gt;Data!$M$12,"World Record","-")</f>
        <v>-</v>
      </c>
    </row>
    <row r="51" spans="1:10" ht="16.5" thickBot="1">
      <c r="A51" s="55">
        <v>48</v>
      </c>
      <c r="B51" s="182">
        <v>46</v>
      </c>
      <c r="C51" s="183">
        <v>75</v>
      </c>
      <c r="D51" s="197" t="s">
        <v>267</v>
      </c>
      <c r="E51" s="184">
        <v>0</v>
      </c>
      <c r="F51" s="184">
        <v>11</v>
      </c>
      <c r="G51" s="184">
        <v>88</v>
      </c>
      <c r="H51" s="184">
        <v>159</v>
      </c>
      <c r="I51" s="31" t="str">
        <f>IF(F51&gt;Data!$K$12,"National Record","-")</f>
        <v>-</v>
      </c>
      <c r="J51" s="31" t="str">
        <f>IF(F51&gt;Data!$M$12,"World Record","-")</f>
        <v>-</v>
      </c>
    </row>
    <row r="52" spans="1:10" ht="16.5" thickBot="1">
      <c r="A52" s="55">
        <v>49</v>
      </c>
      <c r="B52" s="179">
        <v>49</v>
      </c>
      <c r="C52" s="180">
        <v>26</v>
      </c>
      <c r="D52" s="198" t="s">
        <v>380</v>
      </c>
      <c r="E52" s="181">
        <v>0</v>
      </c>
      <c r="F52" s="181">
        <v>10</v>
      </c>
      <c r="G52" s="181">
        <v>80</v>
      </c>
      <c r="H52" s="181">
        <v>377</v>
      </c>
      <c r="I52" s="31" t="str">
        <f>IF(F52&gt;Data!$K$12,"National Record","-")</f>
        <v>-</v>
      </c>
      <c r="J52" s="31" t="str">
        <f>IF(F52&gt;Data!$M$12,"World Record","-")</f>
        <v>-</v>
      </c>
    </row>
    <row r="53" spans="1:10" ht="16.5" thickBot="1">
      <c r="A53" s="55">
        <v>50</v>
      </c>
      <c r="B53" s="182">
        <v>49</v>
      </c>
      <c r="C53" s="183">
        <v>51</v>
      </c>
      <c r="D53" s="197" t="s">
        <v>225</v>
      </c>
      <c r="E53" s="184">
        <v>0</v>
      </c>
      <c r="F53" s="184">
        <v>10</v>
      </c>
      <c r="G53" s="184">
        <v>80</v>
      </c>
      <c r="H53" s="184">
        <v>244</v>
      </c>
      <c r="I53" s="31" t="str">
        <f>IF(F53&gt;Data!$K$12,"National Record","-")</f>
        <v>-</v>
      </c>
      <c r="J53" s="31" t="str">
        <f>IF(F53&gt;Data!$M$12,"World Record","-")</f>
        <v>-</v>
      </c>
    </row>
    <row r="54" spans="1:10" ht="16.5" thickBot="1">
      <c r="A54" s="55">
        <v>51</v>
      </c>
      <c r="B54" s="179">
        <v>49</v>
      </c>
      <c r="C54" s="180">
        <v>55</v>
      </c>
      <c r="D54" s="198" t="s">
        <v>316</v>
      </c>
      <c r="E54" s="181">
        <v>0</v>
      </c>
      <c r="F54" s="181">
        <v>10</v>
      </c>
      <c r="G54" s="181">
        <v>80</v>
      </c>
      <c r="H54" s="181">
        <v>226</v>
      </c>
      <c r="I54" s="31" t="str">
        <f>IF(F54&gt;Data!$K$12,"National Record","-")</f>
        <v>-</v>
      </c>
      <c r="J54" s="31" t="str">
        <f>IF(F54&gt;Data!$M$12,"World Record","-")</f>
        <v>-</v>
      </c>
    </row>
    <row r="55" spans="1:10" ht="16.5" thickBot="1">
      <c r="A55" s="55">
        <v>52</v>
      </c>
      <c r="B55" s="182">
        <v>49</v>
      </c>
      <c r="C55" s="183">
        <v>61</v>
      </c>
      <c r="D55" s="197" t="s">
        <v>296</v>
      </c>
      <c r="E55" s="184">
        <v>0</v>
      </c>
      <c r="F55" s="184">
        <v>10</v>
      </c>
      <c r="G55" s="184">
        <v>80</v>
      </c>
      <c r="H55" s="184">
        <v>205</v>
      </c>
      <c r="I55" s="31" t="str">
        <f>IF(F55&gt;Data!$K$12,"National Record","-")</f>
        <v>-</v>
      </c>
      <c r="J55" s="31" t="str">
        <f>IF(F55&gt;Data!$M$12,"World Record","-")</f>
        <v>-</v>
      </c>
    </row>
    <row r="56" spans="1:10" ht="16.5" thickBot="1">
      <c r="A56" s="55">
        <v>53</v>
      </c>
      <c r="B56" s="179">
        <v>49</v>
      </c>
      <c r="C56" s="180">
        <v>71</v>
      </c>
      <c r="D56" s="198" t="s">
        <v>329</v>
      </c>
      <c r="E56" s="181">
        <v>0</v>
      </c>
      <c r="F56" s="181">
        <v>10</v>
      </c>
      <c r="G56" s="181">
        <v>80</v>
      </c>
      <c r="H56" s="181">
        <v>164</v>
      </c>
      <c r="I56" s="31" t="str">
        <f>IF(F56&gt;Data!$K$12,"National Record","-")</f>
        <v>-</v>
      </c>
      <c r="J56" s="31" t="str">
        <f>IF(F56&gt;Data!$M$12,"World Record","-")</f>
        <v>-</v>
      </c>
    </row>
    <row r="57" spans="1:10" ht="16.5" thickBot="1">
      <c r="A57" s="55">
        <v>54</v>
      </c>
      <c r="B57" s="182">
        <v>49</v>
      </c>
      <c r="C57" s="183">
        <v>76</v>
      </c>
      <c r="D57" s="197" t="s">
        <v>338</v>
      </c>
      <c r="E57" s="184">
        <v>0</v>
      </c>
      <c r="F57" s="184">
        <v>10</v>
      </c>
      <c r="G57" s="184">
        <v>80</v>
      </c>
      <c r="H57" s="184">
        <v>157</v>
      </c>
      <c r="I57" s="31" t="str">
        <f>IF(F57&gt;Data!$K$12,"National Record","-")</f>
        <v>-</v>
      </c>
      <c r="J57" s="31" t="str">
        <f>IF(F57&gt;Data!$M$12,"World Record","-")</f>
        <v>-</v>
      </c>
    </row>
    <row r="58" spans="1:10" ht="16.5" thickBot="1">
      <c r="A58" s="55">
        <v>55</v>
      </c>
      <c r="B58" s="179">
        <v>49</v>
      </c>
      <c r="C58" s="180">
        <v>83</v>
      </c>
      <c r="D58" s="198" t="s">
        <v>373</v>
      </c>
      <c r="E58" s="181">
        <v>0</v>
      </c>
      <c r="F58" s="181">
        <v>10</v>
      </c>
      <c r="G58" s="181">
        <v>80</v>
      </c>
      <c r="H58" s="181">
        <v>149</v>
      </c>
      <c r="I58" s="31" t="str">
        <f>IF(F58&gt;Data!$K$12,"National Record","-")</f>
        <v>-</v>
      </c>
      <c r="J58" s="31" t="str">
        <f>IF(F58&gt;Data!$M$12,"World Record","-")</f>
        <v>-</v>
      </c>
    </row>
    <row r="59" spans="1:10" ht="16.5" thickBot="1">
      <c r="A59" s="55">
        <v>56</v>
      </c>
      <c r="B59" s="182">
        <v>49</v>
      </c>
      <c r="C59" s="183">
        <v>102</v>
      </c>
      <c r="D59" s="197" t="s">
        <v>341</v>
      </c>
      <c r="E59" s="184">
        <v>0</v>
      </c>
      <c r="F59" s="184">
        <v>10</v>
      </c>
      <c r="G59" s="184">
        <v>80</v>
      </c>
      <c r="H59" s="184">
        <v>122</v>
      </c>
      <c r="I59" s="31" t="str">
        <f>IF(F59&gt;Data!$K$12,"National Record","-")</f>
        <v>-</v>
      </c>
      <c r="J59" s="31" t="str">
        <f>IF(F59&gt;Data!$M$12,"World Record","-")</f>
        <v>-</v>
      </c>
    </row>
    <row r="60" spans="1:10" ht="16.5" thickBot="1">
      <c r="A60" s="55">
        <v>57</v>
      </c>
      <c r="B60" s="179">
        <v>49</v>
      </c>
      <c r="C60" s="180">
        <v>118</v>
      </c>
      <c r="D60" s="198" t="s">
        <v>227</v>
      </c>
      <c r="E60" s="181">
        <v>0</v>
      </c>
      <c r="F60" s="181">
        <v>10</v>
      </c>
      <c r="G60" s="181">
        <v>80</v>
      </c>
      <c r="H60" s="181">
        <v>106</v>
      </c>
      <c r="I60" s="31" t="str">
        <f>IF(F60&gt;Data!$K$12,"National Record","-")</f>
        <v>-</v>
      </c>
      <c r="J60" s="31" t="str">
        <f>IF(F60&gt;Data!$M$12,"World Record","-")</f>
        <v>-</v>
      </c>
    </row>
    <row r="61" spans="1:10" ht="16.5" thickBot="1">
      <c r="A61" s="55">
        <v>58</v>
      </c>
      <c r="B61" s="182">
        <v>58</v>
      </c>
      <c r="C61" s="183">
        <v>140</v>
      </c>
      <c r="D61" s="197" t="s">
        <v>264</v>
      </c>
      <c r="E61" s="184">
        <v>0</v>
      </c>
      <c r="F61" s="184">
        <v>9</v>
      </c>
      <c r="G61" s="184">
        <v>72</v>
      </c>
      <c r="H61" s="184">
        <v>83</v>
      </c>
      <c r="I61" s="31" t="str">
        <f>IF(F61&gt;Data!$K$12,"National Record","-")</f>
        <v>-</v>
      </c>
      <c r="J61" s="31" t="str">
        <f>IF(F61&gt;Data!$M$12,"World Record","-")</f>
        <v>-</v>
      </c>
    </row>
    <row r="62" spans="1:10" ht="16.5" thickBot="1">
      <c r="A62" s="55">
        <v>59</v>
      </c>
      <c r="B62" s="179">
        <v>59</v>
      </c>
      <c r="C62" s="180">
        <v>90</v>
      </c>
      <c r="D62" s="198" t="s">
        <v>194</v>
      </c>
      <c r="E62" s="181">
        <v>0</v>
      </c>
      <c r="F62" s="181">
        <v>8</v>
      </c>
      <c r="G62" s="181">
        <v>64</v>
      </c>
      <c r="H62" s="181">
        <v>142</v>
      </c>
      <c r="I62" s="31" t="str">
        <f>IF(F62&gt;Data!$K$12,"National Record","-")</f>
        <v>-</v>
      </c>
      <c r="J62" s="31" t="str">
        <f>IF(F62&gt;Data!$M$12,"World Record","-")</f>
        <v>-</v>
      </c>
    </row>
    <row r="63" spans="1:10" ht="16.5" thickBot="1">
      <c r="A63" s="55">
        <v>60</v>
      </c>
      <c r="B63" s="182">
        <v>59</v>
      </c>
      <c r="C63" s="183">
        <v>125</v>
      </c>
      <c r="D63" s="197" t="s">
        <v>197</v>
      </c>
      <c r="E63" s="184">
        <v>0</v>
      </c>
      <c r="F63" s="184">
        <v>8</v>
      </c>
      <c r="G63" s="184">
        <v>64</v>
      </c>
      <c r="H63" s="184">
        <v>96</v>
      </c>
      <c r="I63" s="31" t="str">
        <f>IF(F63&gt;Data!$K$12,"National Record","-")</f>
        <v>-</v>
      </c>
      <c r="J63" s="31" t="str">
        <f>IF(F63&gt;Data!$M$12,"World Record","-")</f>
        <v>-</v>
      </c>
    </row>
    <row r="64" spans="1:10" ht="16.5" thickBot="1">
      <c r="A64" s="55">
        <v>61</v>
      </c>
      <c r="B64" s="179">
        <v>59</v>
      </c>
      <c r="C64" s="180">
        <v>152</v>
      </c>
      <c r="D64" s="198" t="s">
        <v>389</v>
      </c>
      <c r="E64" s="181">
        <v>0</v>
      </c>
      <c r="F64" s="181">
        <v>8</v>
      </c>
      <c r="G64" s="181">
        <v>64</v>
      </c>
      <c r="H64" s="181">
        <v>75</v>
      </c>
      <c r="I64" s="31" t="str">
        <f>IF(F64&gt;Data!$K$12,"National Record","-")</f>
        <v>-</v>
      </c>
      <c r="J64" s="31" t="str">
        <f>IF(F64&gt;Data!$M$12,"World Record","-")</f>
        <v>-</v>
      </c>
    </row>
    <row r="65" spans="1:10" ht="16.5" thickBot="1">
      <c r="A65" s="55">
        <v>62</v>
      </c>
      <c r="B65" s="182">
        <v>62</v>
      </c>
      <c r="C65" s="183">
        <v>29</v>
      </c>
      <c r="D65" s="197" t="s">
        <v>340</v>
      </c>
      <c r="E65" s="184">
        <v>0</v>
      </c>
      <c r="F65" s="184">
        <v>7</v>
      </c>
      <c r="G65" s="184">
        <v>56</v>
      </c>
      <c r="H65" s="184">
        <v>364</v>
      </c>
      <c r="I65" s="131" t="str">
        <f>IF(F65&gt;Data!$K$12,"National Record","-")</f>
        <v>-</v>
      </c>
      <c r="J65" s="131" t="str">
        <f>IF(F65&gt;Data!$M$12,"World Record","-")</f>
        <v>-</v>
      </c>
    </row>
    <row r="66" spans="1:10" ht="16.5" thickBot="1">
      <c r="A66" s="55">
        <v>63</v>
      </c>
      <c r="B66" s="179">
        <v>62</v>
      </c>
      <c r="C66" s="180">
        <v>94</v>
      </c>
      <c r="D66" s="198" t="s">
        <v>180</v>
      </c>
      <c r="E66" s="181">
        <v>0</v>
      </c>
      <c r="F66" s="181">
        <v>7</v>
      </c>
      <c r="G66" s="181">
        <v>56</v>
      </c>
      <c r="H66" s="181">
        <v>133</v>
      </c>
      <c r="I66" s="31" t="str">
        <f>IF(F66&gt;Data!$K$12,"National Record","-")</f>
        <v>-</v>
      </c>
      <c r="J66" s="31" t="str">
        <f>IF(F66&gt;Data!$M$12,"World Record","-")</f>
        <v>-</v>
      </c>
    </row>
    <row r="67" spans="1:10" ht="16.5" thickBot="1">
      <c r="A67" s="55">
        <v>64</v>
      </c>
      <c r="B67" s="182">
        <v>62</v>
      </c>
      <c r="C67" s="183">
        <v>115</v>
      </c>
      <c r="D67" s="197" t="s">
        <v>179</v>
      </c>
      <c r="E67" s="184">
        <v>0</v>
      </c>
      <c r="F67" s="184">
        <v>7</v>
      </c>
      <c r="G67" s="184">
        <v>56</v>
      </c>
      <c r="H67" s="184">
        <v>109</v>
      </c>
      <c r="I67" s="31" t="str">
        <f>IF(F67&gt;Data!$K$12,"National Record","-")</f>
        <v>-</v>
      </c>
      <c r="J67" s="31" t="str">
        <f>IF(F67&gt;Data!$M$12,"World Record","-")</f>
        <v>-</v>
      </c>
    </row>
    <row r="68" spans="1:10" ht="16.5" thickBot="1">
      <c r="A68" s="55">
        <v>65</v>
      </c>
      <c r="B68" s="179">
        <v>65</v>
      </c>
      <c r="C68" s="180">
        <v>65</v>
      </c>
      <c r="D68" s="198" t="s">
        <v>274</v>
      </c>
      <c r="E68" s="181">
        <v>0</v>
      </c>
      <c r="F68" s="181">
        <v>6</v>
      </c>
      <c r="G68" s="181">
        <v>48</v>
      </c>
      <c r="H68" s="181">
        <v>192</v>
      </c>
      <c r="I68" s="31" t="str">
        <f>IF(F68&gt;Data!$K$12,"National Record","-")</f>
        <v>-</v>
      </c>
      <c r="J68" s="31" t="str">
        <f>IF(F68&gt;Data!$M$12,"World Record","-")</f>
        <v>-</v>
      </c>
    </row>
    <row r="69" spans="1:10" ht="16.5" thickBot="1">
      <c r="A69" s="55">
        <v>66</v>
      </c>
      <c r="B69" s="182">
        <v>65</v>
      </c>
      <c r="C69" s="183">
        <v>101</v>
      </c>
      <c r="D69" s="197" t="s">
        <v>236</v>
      </c>
      <c r="E69" s="184">
        <v>0</v>
      </c>
      <c r="F69" s="184">
        <v>6</v>
      </c>
      <c r="G69" s="184">
        <v>48</v>
      </c>
      <c r="H69" s="184">
        <v>126</v>
      </c>
      <c r="I69" s="31" t="str">
        <f>IF(F69&gt;Data!$K$12,"National Record","-")</f>
        <v>-</v>
      </c>
      <c r="J69" s="31" t="str">
        <f>IF(F69&gt;Data!$M$12,"World Record","-")</f>
        <v>-</v>
      </c>
    </row>
    <row r="70" spans="1:10" ht="16.5" thickBot="1">
      <c r="A70" s="55">
        <v>67</v>
      </c>
      <c r="B70" s="179">
        <v>65</v>
      </c>
      <c r="C70" s="180">
        <v>105</v>
      </c>
      <c r="D70" s="198" t="s">
        <v>440</v>
      </c>
      <c r="E70" s="181">
        <v>0</v>
      </c>
      <c r="F70" s="181">
        <v>6</v>
      </c>
      <c r="G70" s="181">
        <v>48</v>
      </c>
      <c r="H70" s="181">
        <v>120</v>
      </c>
      <c r="I70" s="31" t="str">
        <f>IF(F70&gt;Data!$K$12,"National Record","-")</f>
        <v>-</v>
      </c>
      <c r="J70" s="31" t="str">
        <f>IF(F70&gt;Data!$M$12,"World Record","-")</f>
        <v>-</v>
      </c>
    </row>
    <row r="71" spans="1:10" ht="16.5" thickBot="1">
      <c r="A71" s="55">
        <v>68</v>
      </c>
      <c r="B71" s="182">
        <v>68</v>
      </c>
      <c r="C71" s="183">
        <v>30</v>
      </c>
      <c r="D71" s="197" t="s">
        <v>382</v>
      </c>
      <c r="E71" s="184">
        <v>0</v>
      </c>
      <c r="F71" s="184">
        <v>5</v>
      </c>
      <c r="G71" s="184">
        <v>40</v>
      </c>
      <c r="H71" s="184">
        <v>363</v>
      </c>
      <c r="I71" s="31" t="str">
        <f>IF(F71&gt;Data!$K$12,"National Record","-")</f>
        <v>-</v>
      </c>
      <c r="J71" s="31" t="str">
        <f>IF(F71&gt;Data!$M$12,"World Record","-")</f>
        <v>-</v>
      </c>
    </row>
    <row r="72" spans="1:10" ht="16.5" thickBot="1">
      <c r="A72" s="55">
        <v>69</v>
      </c>
      <c r="B72" s="179">
        <v>68</v>
      </c>
      <c r="C72" s="180">
        <v>44</v>
      </c>
      <c r="D72" s="198" t="s">
        <v>199</v>
      </c>
      <c r="E72" s="181">
        <v>0</v>
      </c>
      <c r="F72" s="181">
        <v>5</v>
      </c>
      <c r="G72" s="181">
        <v>40</v>
      </c>
      <c r="H72" s="181">
        <v>289</v>
      </c>
      <c r="I72" s="31" t="str">
        <f>IF(F72&gt;Data!$K$12,"National Record","-")</f>
        <v>-</v>
      </c>
      <c r="J72" s="31" t="str">
        <f>IF(F72&gt;Data!$M$12,"World Record","-")</f>
        <v>-</v>
      </c>
    </row>
    <row r="73" spans="1:10" ht="16.5" thickBot="1">
      <c r="A73" s="55">
        <v>70</v>
      </c>
      <c r="B73" s="182">
        <v>68</v>
      </c>
      <c r="C73" s="183">
        <v>50</v>
      </c>
      <c r="D73" s="197" t="s">
        <v>228</v>
      </c>
      <c r="E73" s="184">
        <v>0</v>
      </c>
      <c r="F73" s="184">
        <v>5</v>
      </c>
      <c r="G73" s="184">
        <v>40</v>
      </c>
      <c r="H73" s="184">
        <v>247</v>
      </c>
      <c r="I73" s="31" t="str">
        <f>IF(F73&gt;Data!$K$12,"National Record","-")</f>
        <v>-</v>
      </c>
      <c r="J73" s="31" t="str">
        <f>IF(F73&gt;Data!$M$12,"World Record","-")</f>
        <v>-</v>
      </c>
    </row>
    <row r="74" spans="1:10" ht="16.5" thickBot="1">
      <c r="A74" s="55">
        <v>71</v>
      </c>
      <c r="B74" s="179">
        <v>68</v>
      </c>
      <c r="C74" s="180">
        <v>57</v>
      </c>
      <c r="D74" s="198" t="s">
        <v>509</v>
      </c>
      <c r="E74" s="181">
        <v>0</v>
      </c>
      <c r="F74" s="181">
        <v>5</v>
      </c>
      <c r="G74" s="181">
        <v>40</v>
      </c>
      <c r="H74" s="181">
        <v>219</v>
      </c>
      <c r="I74" s="31" t="str">
        <f>IF(F74&gt;Data!$K$12,"National Record","-")</f>
        <v>-</v>
      </c>
      <c r="J74" s="31" t="str">
        <f>IF(F74&gt;Data!$M$12,"World Record","-")</f>
        <v>-</v>
      </c>
    </row>
    <row r="75" spans="1:10" ht="16.5" thickBot="1">
      <c r="A75" s="55">
        <v>72</v>
      </c>
      <c r="B75" s="182">
        <v>68</v>
      </c>
      <c r="C75" s="183">
        <v>74</v>
      </c>
      <c r="D75" s="197" t="s">
        <v>240</v>
      </c>
      <c r="E75" s="184">
        <v>0</v>
      </c>
      <c r="F75" s="184">
        <v>5</v>
      </c>
      <c r="G75" s="184">
        <v>40</v>
      </c>
      <c r="H75" s="184">
        <v>162</v>
      </c>
      <c r="I75" s="31" t="str">
        <f>IF(F75&gt;Data!$K$12,"National Record","-")</f>
        <v>-</v>
      </c>
      <c r="J75" s="31" t="str">
        <f>IF(F75&gt;Data!$M$12,"World Record","-")</f>
        <v>-</v>
      </c>
    </row>
    <row r="76" spans="1:10" ht="16.5" thickBot="1">
      <c r="A76" s="55">
        <v>73</v>
      </c>
      <c r="B76" s="179">
        <v>68</v>
      </c>
      <c r="C76" s="180">
        <v>109</v>
      </c>
      <c r="D76" s="198" t="s">
        <v>323</v>
      </c>
      <c r="E76" s="181">
        <v>0</v>
      </c>
      <c r="F76" s="181">
        <v>5</v>
      </c>
      <c r="G76" s="181">
        <v>40</v>
      </c>
      <c r="H76" s="181">
        <v>114</v>
      </c>
      <c r="I76" s="31" t="str">
        <f>IF(F76&gt;Data!$K$12,"National Record","-")</f>
        <v>-</v>
      </c>
      <c r="J76" s="31" t="str">
        <f>IF(F76&gt;Data!$M$12,"World Record","-")</f>
        <v>-</v>
      </c>
    </row>
    <row r="77" spans="1:10" ht="16.5" thickBot="1">
      <c r="A77" s="55">
        <v>74</v>
      </c>
      <c r="B77" s="182">
        <v>68</v>
      </c>
      <c r="C77" s="183">
        <v>145</v>
      </c>
      <c r="D77" s="197" t="s">
        <v>326</v>
      </c>
      <c r="E77" s="184">
        <v>0</v>
      </c>
      <c r="F77" s="184">
        <v>5</v>
      </c>
      <c r="G77" s="184">
        <v>40</v>
      </c>
      <c r="H77" s="184">
        <v>82</v>
      </c>
      <c r="I77" s="31" t="str">
        <f>IF(F77&gt;Data!$K$12,"National Record","-")</f>
        <v>-</v>
      </c>
      <c r="J77" s="31" t="str">
        <f>IF(F77&gt;Data!$M$12,"World Record","-")</f>
        <v>-</v>
      </c>
    </row>
    <row r="78" spans="1:10" ht="16.5" thickBot="1">
      <c r="A78" s="55">
        <v>75</v>
      </c>
      <c r="B78" s="179">
        <v>68</v>
      </c>
      <c r="C78" s="180">
        <v>171</v>
      </c>
      <c r="D78" s="198" t="s">
        <v>183</v>
      </c>
      <c r="E78" s="181">
        <v>0</v>
      </c>
      <c r="F78" s="181">
        <v>5</v>
      </c>
      <c r="G78" s="181">
        <v>40</v>
      </c>
      <c r="H78" s="181">
        <v>61</v>
      </c>
      <c r="I78" s="31" t="str">
        <f>IF(F78&gt;Data!$K$12,"National Record","-")</f>
        <v>-</v>
      </c>
      <c r="J78" s="31" t="str">
        <f>IF(F78&gt;Data!$M$12,"World Record","-")</f>
        <v>-</v>
      </c>
    </row>
    <row r="79" spans="1:10" ht="16.5" thickBot="1">
      <c r="A79" s="55">
        <v>76</v>
      </c>
      <c r="B79" s="182">
        <v>76</v>
      </c>
      <c r="C79" s="183">
        <v>64</v>
      </c>
      <c r="D79" s="197" t="s">
        <v>399</v>
      </c>
      <c r="E79" s="184">
        <v>0</v>
      </c>
      <c r="F79" s="184">
        <v>4</v>
      </c>
      <c r="G79" s="184">
        <v>32</v>
      </c>
      <c r="H79" s="184">
        <v>199</v>
      </c>
      <c r="I79" s="31" t="str">
        <f>IF(F79&gt;Data!$K$12,"National Record","-")</f>
        <v>-</v>
      </c>
      <c r="J79" s="31" t="str">
        <f>IF(F79&gt;Data!$M$12,"World Record","-")</f>
        <v>-</v>
      </c>
    </row>
    <row r="80" spans="1:10" ht="16.5" thickBot="1">
      <c r="A80" s="55">
        <v>77</v>
      </c>
      <c r="B80" s="179">
        <v>76</v>
      </c>
      <c r="C80" s="180">
        <v>83</v>
      </c>
      <c r="D80" s="198" t="s">
        <v>289</v>
      </c>
      <c r="E80" s="181">
        <v>0</v>
      </c>
      <c r="F80" s="181">
        <v>4</v>
      </c>
      <c r="G80" s="181">
        <v>32</v>
      </c>
      <c r="H80" s="181">
        <v>149</v>
      </c>
      <c r="I80" s="31" t="str">
        <f>IF(F80&gt;Data!$K$12,"National Record","-")</f>
        <v>-</v>
      </c>
      <c r="J80" s="31" t="str">
        <f>IF(F80&gt;Data!$M$12,"World Record","-")</f>
        <v>-</v>
      </c>
    </row>
    <row r="81" spans="1:10" ht="16.5" thickBot="1">
      <c r="A81" s="55">
        <v>78</v>
      </c>
      <c r="B81" s="182">
        <v>76</v>
      </c>
      <c r="C81" s="183">
        <v>89</v>
      </c>
      <c r="D81" s="197" t="s">
        <v>397</v>
      </c>
      <c r="E81" s="184">
        <v>0</v>
      </c>
      <c r="F81" s="184">
        <v>4</v>
      </c>
      <c r="G81" s="184">
        <v>32</v>
      </c>
      <c r="H81" s="184">
        <v>145</v>
      </c>
      <c r="I81" s="31" t="str">
        <f>IF(F81&gt;Data!$K$12,"National Record","-")</f>
        <v>-</v>
      </c>
      <c r="J81" s="31" t="str">
        <f>IF(F81&gt;Data!$M$12,"World Record","-")</f>
        <v>-</v>
      </c>
    </row>
    <row r="82" spans="1:10" ht="16.5" thickBot="1">
      <c r="A82" s="55">
        <v>79</v>
      </c>
      <c r="B82" s="179">
        <v>76</v>
      </c>
      <c r="C82" s="180">
        <v>92</v>
      </c>
      <c r="D82" s="198" t="s">
        <v>333</v>
      </c>
      <c r="E82" s="181">
        <v>0</v>
      </c>
      <c r="F82" s="181">
        <v>4</v>
      </c>
      <c r="G82" s="181">
        <v>32</v>
      </c>
      <c r="H82" s="181">
        <v>137</v>
      </c>
      <c r="I82" s="31" t="str">
        <f>IF(F82&gt;Data!$K$12,"National Record","-")</f>
        <v>-</v>
      </c>
      <c r="J82" s="31" t="str">
        <f>IF(F82&gt;Data!$M$12,"World Record","-")</f>
        <v>-</v>
      </c>
    </row>
    <row r="83" spans="1:10" ht="16.5" thickBot="1">
      <c r="A83" s="55">
        <v>80</v>
      </c>
      <c r="B83" s="182">
        <v>76</v>
      </c>
      <c r="C83" s="183">
        <v>155</v>
      </c>
      <c r="D83" s="197" t="s">
        <v>499</v>
      </c>
      <c r="E83" s="184">
        <v>0</v>
      </c>
      <c r="F83" s="184">
        <v>4</v>
      </c>
      <c r="G83" s="184">
        <v>32</v>
      </c>
      <c r="H83" s="184">
        <v>73</v>
      </c>
      <c r="I83" s="31" t="str">
        <f>IF(F83&gt;Data!$K$12,"National Record","-")</f>
        <v>-</v>
      </c>
      <c r="J83" s="31" t="str">
        <f>IF(F83&gt;Data!$M$12,"World Record","-")</f>
        <v>-</v>
      </c>
    </row>
    <row r="84" spans="1:10" ht="16.5" thickBot="1">
      <c r="A84" s="55">
        <v>81</v>
      </c>
      <c r="B84" s="179">
        <v>81</v>
      </c>
      <c r="C84" s="180">
        <v>151</v>
      </c>
      <c r="D84" s="198" t="s">
        <v>324</v>
      </c>
      <c r="E84" s="181">
        <v>0</v>
      </c>
      <c r="F84" s="181">
        <v>3</v>
      </c>
      <c r="G84" s="181">
        <v>24</v>
      </c>
      <c r="H84" s="181">
        <v>77</v>
      </c>
      <c r="I84" s="31" t="str">
        <f>IF(F84&gt;Data!$K$12,"National Record","-")</f>
        <v>-</v>
      </c>
      <c r="J84" s="31" t="str">
        <f>IF(F84&gt;Data!$M$12,"World Record","-")</f>
        <v>-</v>
      </c>
    </row>
    <row r="85" spans="1:10" ht="16.5" thickBot="1">
      <c r="A85" s="55">
        <v>82</v>
      </c>
      <c r="B85" s="182">
        <v>81</v>
      </c>
      <c r="C85" s="183">
        <v>163</v>
      </c>
      <c r="D85" s="197" t="s">
        <v>455</v>
      </c>
      <c r="E85" s="184">
        <v>0</v>
      </c>
      <c r="F85" s="184">
        <v>3</v>
      </c>
      <c r="G85" s="184">
        <v>24</v>
      </c>
      <c r="H85" s="184">
        <v>66</v>
      </c>
      <c r="I85" s="31" t="str">
        <f>IF(F85&gt;Data!$K$12,"National Record","-")</f>
        <v>-</v>
      </c>
      <c r="J85" s="31" t="str">
        <f>IF(F85&gt;Data!$M$12,"World Record","-")</f>
        <v>-</v>
      </c>
    </row>
    <row r="86" spans="1:10" ht="16.5" thickBot="1">
      <c r="A86" s="55">
        <v>83</v>
      </c>
      <c r="B86" s="179">
        <v>83</v>
      </c>
      <c r="C86" s="180">
        <v>46</v>
      </c>
      <c r="D86" s="198" t="s">
        <v>251</v>
      </c>
      <c r="E86" s="181">
        <v>0</v>
      </c>
      <c r="F86" s="181">
        <v>2</v>
      </c>
      <c r="G86" s="181">
        <v>16</v>
      </c>
      <c r="H86" s="181">
        <v>259</v>
      </c>
      <c r="I86" s="31" t="str">
        <f>IF(F86&gt;Data!$K$12,"National Record","-")</f>
        <v>-</v>
      </c>
      <c r="J86" s="31" t="str">
        <f>IF(F86&gt;Data!$M$12,"World Record","-")</f>
        <v>-</v>
      </c>
    </row>
    <row r="87" spans="1:10" ht="16.5" thickBot="1">
      <c r="A87" s="55">
        <v>84</v>
      </c>
      <c r="B87" s="182">
        <v>83</v>
      </c>
      <c r="C87" s="183">
        <v>115</v>
      </c>
      <c r="D87" s="197" t="s">
        <v>231</v>
      </c>
      <c r="E87" s="184">
        <v>0</v>
      </c>
      <c r="F87" s="184">
        <v>2</v>
      </c>
      <c r="G87" s="184">
        <v>16</v>
      </c>
      <c r="H87" s="184">
        <v>109</v>
      </c>
      <c r="I87" s="31" t="str">
        <f>IF(F87&gt;Data!$K$12,"National Record","-")</f>
        <v>-</v>
      </c>
      <c r="J87" s="31" t="str">
        <f>IF(F87&gt;Data!$M$12,"World Record","-")</f>
        <v>-</v>
      </c>
    </row>
    <row r="88" spans="1:10" ht="16.5" thickBot="1">
      <c r="A88" s="55">
        <v>85</v>
      </c>
      <c r="B88" s="179">
        <v>83</v>
      </c>
      <c r="C88" s="180">
        <v>119</v>
      </c>
      <c r="D88" s="198" t="s">
        <v>263</v>
      </c>
      <c r="E88" s="181">
        <v>0</v>
      </c>
      <c r="F88" s="181">
        <v>2</v>
      </c>
      <c r="G88" s="181">
        <v>16</v>
      </c>
      <c r="H88" s="181">
        <v>102</v>
      </c>
      <c r="I88" s="31" t="str">
        <f>IF(F88&gt;Data!$K$12,"National Record","-")</f>
        <v>-</v>
      </c>
      <c r="J88" s="31" t="str">
        <f>IF(F88&gt;Data!$M$12,"World Record","-")</f>
        <v>-</v>
      </c>
    </row>
    <row r="89" spans="1:10" ht="16.5" thickBot="1">
      <c r="A89" s="55">
        <v>86</v>
      </c>
      <c r="B89" s="182">
        <v>83</v>
      </c>
      <c r="C89" s="183">
        <v>178</v>
      </c>
      <c r="D89" s="197" t="s">
        <v>408</v>
      </c>
      <c r="E89" s="184">
        <v>0</v>
      </c>
      <c r="F89" s="184">
        <v>2</v>
      </c>
      <c r="G89" s="184">
        <v>16</v>
      </c>
      <c r="H89" s="184">
        <v>58</v>
      </c>
      <c r="I89" s="31" t="str">
        <f>IF(F89&gt;Data!$K$12,"National Record","-")</f>
        <v>-</v>
      </c>
      <c r="J89" s="31" t="str">
        <f>IF(F89&gt;Data!$M$12,"World Record","-")</f>
        <v>-</v>
      </c>
    </row>
    <row r="90" spans="1:10" ht="16.5" thickBot="1">
      <c r="A90" s="55">
        <v>87</v>
      </c>
      <c r="B90" s="179">
        <v>83</v>
      </c>
      <c r="C90" s="180">
        <v>179</v>
      </c>
      <c r="D90" s="198" t="s">
        <v>459</v>
      </c>
      <c r="E90" s="181">
        <v>0</v>
      </c>
      <c r="F90" s="181">
        <v>2</v>
      </c>
      <c r="G90" s="181">
        <v>16</v>
      </c>
      <c r="H90" s="181">
        <v>57</v>
      </c>
      <c r="I90" s="31" t="str">
        <f>IF(F90&gt;Data!$K$12,"National Record","-")</f>
        <v>-</v>
      </c>
      <c r="J90" s="31" t="str">
        <f>IF(F90&gt;Data!$M$12,"World Record","-")</f>
        <v>-</v>
      </c>
    </row>
    <row r="91" spans="1:10" ht="16.5" thickBot="1">
      <c r="A91" s="55">
        <v>88</v>
      </c>
      <c r="B91" s="182">
        <v>83</v>
      </c>
      <c r="C91" s="183">
        <v>211</v>
      </c>
      <c r="D91" s="197" t="s">
        <v>364</v>
      </c>
      <c r="E91" s="184">
        <v>0</v>
      </c>
      <c r="F91" s="184">
        <v>2</v>
      </c>
      <c r="G91" s="184">
        <v>16</v>
      </c>
      <c r="H91" s="184">
        <v>37</v>
      </c>
      <c r="I91" s="31" t="str">
        <f>IF(F91&gt;Data!$K$12,"National Record","-")</f>
        <v>-</v>
      </c>
      <c r="J91" s="31" t="str">
        <f>IF(F91&gt;Data!$M$12,"World Record","-")</f>
        <v>-</v>
      </c>
    </row>
    <row r="92" spans="1:10" ht="16.5" thickBot="1">
      <c r="A92" s="55">
        <v>89</v>
      </c>
      <c r="B92" s="179">
        <v>83</v>
      </c>
      <c r="C92" s="180">
        <v>233</v>
      </c>
      <c r="D92" s="198" t="s">
        <v>432</v>
      </c>
      <c r="E92" s="181">
        <v>0</v>
      </c>
      <c r="F92" s="181">
        <v>2</v>
      </c>
      <c r="G92" s="181">
        <v>16</v>
      </c>
      <c r="H92" s="181">
        <v>27</v>
      </c>
      <c r="I92" s="31" t="str">
        <f>IF(F92&gt;Data!$K$12,"National Record","-")</f>
        <v>-</v>
      </c>
      <c r="J92" s="31" t="str">
        <f>IF(F92&gt;Data!$M$12,"World Record","-")</f>
        <v>-</v>
      </c>
    </row>
    <row r="93" spans="1:10" ht="16.5" thickBot="1">
      <c r="A93" s="55">
        <v>90</v>
      </c>
      <c r="B93" s="182">
        <v>83</v>
      </c>
      <c r="C93" s="183">
        <v>233</v>
      </c>
      <c r="D93" s="197" t="s">
        <v>475</v>
      </c>
      <c r="E93" s="184">
        <v>0</v>
      </c>
      <c r="F93" s="184">
        <v>2</v>
      </c>
      <c r="G93" s="184">
        <v>16</v>
      </c>
      <c r="H93" s="184">
        <v>27</v>
      </c>
      <c r="I93" s="31" t="str">
        <f>IF(F93&gt;Data!$K$12,"National Record","-")</f>
        <v>-</v>
      </c>
      <c r="J93" s="31" t="str">
        <f>IF(F93&gt;Data!$M$12,"World Record","-")</f>
        <v>-</v>
      </c>
    </row>
    <row r="94" spans="1:10" ht="16.5" thickBot="1">
      <c r="A94" s="55">
        <v>91</v>
      </c>
      <c r="B94" s="179">
        <v>91</v>
      </c>
      <c r="C94" s="180">
        <v>38</v>
      </c>
      <c r="D94" s="198" t="s">
        <v>362</v>
      </c>
      <c r="E94" s="181">
        <v>0</v>
      </c>
      <c r="F94" s="181">
        <v>1</v>
      </c>
      <c r="G94" s="181">
        <v>8</v>
      </c>
      <c r="H94" s="181">
        <v>307</v>
      </c>
      <c r="I94" s="31" t="str">
        <f>IF(F94&gt;Data!$K$12,"National Record","-")</f>
        <v>-</v>
      </c>
      <c r="J94" s="31" t="str">
        <f>IF(F94&gt;Data!$M$12,"World Record","-")</f>
        <v>-</v>
      </c>
    </row>
    <row r="95" spans="1:10" ht="16.5" thickBot="1">
      <c r="A95" s="55">
        <v>92</v>
      </c>
      <c r="B95" s="182">
        <v>91</v>
      </c>
      <c r="C95" s="183">
        <v>69</v>
      </c>
      <c r="D95" s="197" t="s">
        <v>290</v>
      </c>
      <c r="E95" s="184">
        <v>0</v>
      </c>
      <c r="F95" s="184">
        <v>1</v>
      </c>
      <c r="G95" s="184">
        <v>8</v>
      </c>
      <c r="H95" s="184">
        <v>172</v>
      </c>
      <c r="I95" s="31" t="str">
        <f>IF(F95&gt;Data!$K$12,"National Record","-")</f>
        <v>-</v>
      </c>
      <c r="J95" s="31" t="str">
        <f>IF(F95&gt;Data!$M$12,"World Record","-")</f>
        <v>-</v>
      </c>
    </row>
    <row r="96" spans="1:10" ht="16.5" thickBot="1">
      <c r="A96" s="55">
        <v>93</v>
      </c>
      <c r="B96" s="179">
        <v>91</v>
      </c>
      <c r="C96" s="180">
        <v>71</v>
      </c>
      <c r="D96" s="198" t="s">
        <v>442</v>
      </c>
      <c r="E96" s="181">
        <v>0</v>
      </c>
      <c r="F96" s="181">
        <v>1</v>
      </c>
      <c r="G96" s="181">
        <v>8</v>
      </c>
      <c r="H96" s="181">
        <v>164</v>
      </c>
      <c r="I96" s="31" t="str">
        <f>IF(F96&gt;Data!$K$12,"National Record","-")</f>
        <v>-</v>
      </c>
      <c r="J96" s="31" t="str">
        <f>IF(F96&gt;Data!$M$12,"World Record","-")</f>
        <v>-</v>
      </c>
    </row>
    <row r="97" spans="1:10" ht="16.5" thickBot="1">
      <c r="A97" s="55">
        <v>94</v>
      </c>
      <c r="B97" s="182">
        <v>91</v>
      </c>
      <c r="C97" s="183">
        <v>76</v>
      </c>
      <c r="D97" s="197" t="s">
        <v>320</v>
      </c>
      <c r="E97" s="184">
        <v>0</v>
      </c>
      <c r="F97" s="184">
        <v>1</v>
      </c>
      <c r="G97" s="184">
        <v>8</v>
      </c>
      <c r="H97" s="184">
        <v>157</v>
      </c>
      <c r="I97" s="31" t="str">
        <f>IF(F97&gt;Data!$K$12,"National Record","-")</f>
        <v>-</v>
      </c>
      <c r="J97" s="31" t="str">
        <f>IF(F97&gt;Data!$M$12,"World Record","-")</f>
        <v>-</v>
      </c>
    </row>
    <row r="98" spans="1:10" ht="16.5" thickBot="1">
      <c r="A98" s="55">
        <v>95</v>
      </c>
      <c r="B98" s="179">
        <v>91</v>
      </c>
      <c r="C98" s="180">
        <v>94</v>
      </c>
      <c r="D98" s="198" t="s">
        <v>344</v>
      </c>
      <c r="E98" s="181">
        <v>0</v>
      </c>
      <c r="F98" s="181">
        <v>1</v>
      </c>
      <c r="G98" s="181">
        <v>8</v>
      </c>
      <c r="H98" s="181">
        <v>133</v>
      </c>
      <c r="I98" s="31" t="str">
        <f>IF(F98&gt;Data!$K$12,"National Record","-")</f>
        <v>-</v>
      </c>
      <c r="J98" s="31" t="str">
        <f>IF(F98&gt;Data!$M$12,"World Record","-")</f>
        <v>-</v>
      </c>
    </row>
    <row r="99" spans="1:10" ht="16.5" thickBot="1">
      <c r="A99" s="55">
        <v>96</v>
      </c>
      <c r="B99" s="182">
        <v>91</v>
      </c>
      <c r="C99" s="183">
        <v>94</v>
      </c>
      <c r="D99" s="197" t="s">
        <v>193</v>
      </c>
      <c r="E99" s="184">
        <v>0</v>
      </c>
      <c r="F99" s="184">
        <v>1</v>
      </c>
      <c r="G99" s="184">
        <v>8</v>
      </c>
      <c r="H99" s="184">
        <v>133</v>
      </c>
      <c r="I99" s="31" t="str">
        <f>IF(F99&gt;Data!$K$12,"National Record","-")</f>
        <v>-</v>
      </c>
      <c r="J99" s="31" t="str">
        <f>IF(F99&gt;Data!$M$12,"World Record","-")</f>
        <v>-</v>
      </c>
    </row>
    <row r="100" spans="1:10" ht="16.5" thickBot="1">
      <c r="A100" s="55">
        <v>97</v>
      </c>
      <c r="B100" s="179">
        <v>91</v>
      </c>
      <c r="C100" s="180">
        <v>94</v>
      </c>
      <c r="D100" s="198" t="s">
        <v>453</v>
      </c>
      <c r="E100" s="181">
        <v>0</v>
      </c>
      <c r="F100" s="181">
        <v>1</v>
      </c>
      <c r="G100" s="181">
        <v>8</v>
      </c>
      <c r="H100" s="181">
        <v>133</v>
      </c>
      <c r="I100" s="31" t="str">
        <f>IF(F100&gt;Data!$K$12,"National Record","-")</f>
        <v>-</v>
      </c>
      <c r="J100" s="31" t="str">
        <f>IF(F100&gt;Data!$M$12,"World Record","-")</f>
        <v>-</v>
      </c>
    </row>
    <row r="101" spans="1:10" ht="16.5" thickBot="1">
      <c r="A101" s="55">
        <v>98</v>
      </c>
      <c r="B101" s="182">
        <v>91</v>
      </c>
      <c r="C101" s="183">
        <v>99</v>
      </c>
      <c r="D101" s="197" t="s">
        <v>464</v>
      </c>
      <c r="E101" s="184">
        <v>0</v>
      </c>
      <c r="F101" s="184">
        <v>1</v>
      </c>
      <c r="G101" s="184">
        <v>8</v>
      </c>
      <c r="H101" s="184">
        <v>131</v>
      </c>
      <c r="I101" s="31" t="str">
        <f>IF(F101&gt;Data!$K$12,"National Record","-")</f>
        <v>-</v>
      </c>
      <c r="J101" s="31" t="str">
        <f>IF(F101&gt;Data!$M$12,"World Record","-")</f>
        <v>-</v>
      </c>
    </row>
    <row r="102" spans="1:10" ht="16.5" thickBot="1">
      <c r="A102" s="55">
        <v>99</v>
      </c>
      <c r="B102" s="179">
        <v>91</v>
      </c>
      <c r="C102" s="180">
        <v>112</v>
      </c>
      <c r="D102" s="198" t="s">
        <v>310</v>
      </c>
      <c r="E102" s="181">
        <v>0</v>
      </c>
      <c r="F102" s="181">
        <v>1</v>
      </c>
      <c r="G102" s="181">
        <v>8</v>
      </c>
      <c r="H102" s="181">
        <v>112</v>
      </c>
      <c r="I102" s="31" t="str">
        <f>IF(F102&gt;Data!$K$12,"National Record","-")</f>
        <v>-</v>
      </c>
      <c r="J102" s="31" t="str">
        <f>IF(F102&gt;Data!$M$12,"World Record","-")</f>
        <v>-</v>
      </c>
    </row>
    <row r="103" spans="1:10" ht="16.5" thickBot="1">
      <c r="A103" s="55">
        <v>100</v>
      </c>
      <c r="B103" s="182">
        <v>91</v>
      </c>
      <c r="C103" s="183">
        <v>134</v>
      </c>
      <c r="D103" s="197" t="s">
        <v>461</v>
      </c>
      <c r="E103" s="184">
        <v>0</v>
      </c>
      <c r="F103" s="184">
        <v>1</v>
      </c>
      <c r="G103" s="184">
        <v>8</v>
      </c>
      <c r="H103" s="184">
        <v>89</v>
      </c>
      <c r="I103" s="31" t="str">
        <f>IF(F103&gt;Data!$K$12,"National Record","-")</f>
        <v>-</v>
      </c>
      <c r="J103" s="31" t="str">
        <f>IF(F103&gt;Data!$M$12,"World Record","-")</f>
        <v>-</v>
      </c>
    </row>
    <row r="104" spans="1:10" ht="16.5" thickBot="1">
      <c r="A104" s="55">
        <v>101</v>
      </c>
      <c r="B104" s="171">
        <v>91</v>
      </c>
      <c r="C104" s="172">
        <v>145</v>
      </c>
      <c r="D104" s="196" t="s">
        <v>445</v>
      </c>
      <c r="E104" s="174">
        <v>0</v>
      </c>
      <c r="F104" s="174">
        <v>1</v>
      </c>
      <c r="G104" s="174">
        <v>8</v>
      </c>
      <c r="H104" s="174">
        <v>82</v>
      </c>
      <c r="I104" s="204" t="s">
        <v>141</v>
      </c>
      <c r="J104" s="31" t="str">
        <f>IF(F104&gt;Data!$M$12,"World Record","-")</f>
        <v>-</v>
      </c>
    </row>
    <row r="105" spans="1:10" ht="16.5" thickBot="1">
      <c r="A105" s="55">
        <v>102</v>
      </c>
      <c r="B105" s="182">
        <v>91</v>
      </c>
      <c r="C105" s="183">
        <v>145</v>
      </c>
      <c r="D105" s="197" t="s">
        <v>255</v>
      </c>
      <c r="E105" s="184">
        <v>0</v>
      </c>
      <c r="F105" s="184">
        <v>1</v>
      </c>
      <c r="G105" s="184">
        <v>8</v>
      </c>
      <c r="H105" s="184">
        <v>82</v>
      </c>
      <c r="I105" s="205" t="s">
        <v>141</v>
      </c>
      <c r="J105" s="31" t="str">
        <f>IF(F105&gt;Data!$M$12,"World Record","-")</f>
        <v>-</v>
      </c>
    </row>
    <row r="106" spans="1:10" ht="16.5" thickBot="1">
      <c r="A106" s="55">
        <v>103</v>
      </c>
      <c r="B106" s="179">
        <v>91</v>
      </c>
      <c r="C106" s="180">
        <v>149</v>
      </c>
      <c r="D106" s="198" t="s">
        <v>238</v>
      </c>
      <c r="E106" s="181">
        <v>0</v>
      </c>
      <c r="F106" s="181">
        <v>1</v>
      </c>
      <c r="G106" s="181">
        <v>8</v>
      </c>
      <c r="H106" s="181">
        <v>80</v>
      </c>
      <c r="I106" s="206" t="s">
        <v>141</v>
      </c>
      <c r="J106" s="31" t="str">
        <f>IF(F106&gt;Data!$M$12,"World Record","-")</f>
        <v>-</v>
      </c>
    </row>
    <row r="107" spans="1:10" ht="16.5" thickBot="1">
      <c r="A107" s="55">
        <v>104</v>
      </c>
      <c r="B107" s="182">
        <v>91</v>
      </c>
      <c r="C107" s="183">
        <v>150</v>
      </c>
      <c r="D107" s="197" t="s">
        <v>242</v>
      </c>
      <c r="E107" s="184">
        <v>0</v>
      </c>
      <c r="F107" s="184">
        <v>1</v>
      </c>
      <c r="G107" s="184">
        <v>8</v>
      </c>
      <c r="H107" s="184">
        <v>79</v>
      </c>
      <c r="I107" s="205" t="s">
        <v>141</v>
      </c>
      <c r="J107" s="31" t="str">
        <f>IF(F107&gt;Data!$M$12,"World Record","-")</f>
        <v>-</v>
      </c>
    </row>
    <row r="108" spans="1:10" ht="16.5" thickBot="1">
      <c r="A108" s="55">
        <v>105</v>
      </c>
      <c r="B108" s="179">
        <v>91</v>
      </c>
      <c r="C108" s="180">
        <v>155</v>
      </c>
      <c r="D108" s="198" t="s">
        <v>160</v>
      </c>
      <c r="E108" s="181">
        <v>0</v>
      </c>
      <c r="F108" s="181">
        <v>1</v>
      </c>
      <c r="G108" s="181">
        <v>8</v>
      </c>
      <c r="H108" s="181">
        <v>73</v>
      </c>
      <c r="I108" s="206" t="s">
        <v>141</v>
      </c>
      <c r="J108" s="31" t="str">
        <f>IF(F108&gt;Data!$M$12,"World Record","-")</f>
        <v>-</v>
      </c>
    </row>
    <row r="109" spans="1:10" ht="16.5" thickBot="1">
      <c r="A109" s="55">
        <v>106</v>
      </c>
      <c r="B109" s="182">
        <v>91</v>
      </c>
      <c r="C109" s="183">
        <v>162</v>
      </c>
      <c r="D109" s="197" t="s">
        <v>257</v>
      </c>
      <c r="E109" s="184">
        <v>0</v>
      </c>
      <c r="F109" s="184">
        <v>1</v>
      </c>
      <c r="G109" s="184">
        <v>8</v>
      </c>
      <c r="H109" s="184">
        <v>67</v>
      </c>
      <c r="I109" s="205" t="s">
        <v>141</v>
      </c>
      <c r="J109" s="31" t="str">
        <f>IF(F109&gt;Data!$M$12,"World Record","-")</f>
        <v>-</v>
      </c>
    </row>
    <row r="110" spans="1:10" ht="16.5" thickBot="1">
      <c r="A110" s="55">
        <v>107</v>
      </c>
      <c r="B110" s="179">
        <v>91</v>
      </c>
      <c r="C110" s="180">
        <v>171</v>
      </c>
      <c r="D110" s="198" t="s">
        <v>337</v>
      </c>
      <c r="E110" s="181">
        <v>0</v>
      </c>
      <c r="F110" s="181">
        <v>1</v>
      </c>
      <c r="G110" s="181">
        <v>8</v>
      </c>
      <c r="H110" s="181">
        <v>61</v>
      </c>
      <c r="I110" s="206" t="s">
        <v>141</v>
      </c>
      <c r="J110" s="31" t="str">
        <f>IF(F110&gt;Data!$M$12,"World Record","-")</f>
        <v>-</v>
      </c>
    </row>
    <row r="111" spans="1:10" ht="16.5" thickBot="1">
      <c r="A111" s="55">
        <v>108</v>
      </c>
      <c r="B111" s="182">
        <v>91</v>
      </c>
      <c r="C111" s="183">
        <v>183</v>
      </c>
      <c r="D111" s="197" t="s">
        <v>201</v>
      </c>
      <c r="E111" s="184">
        <v>0</v>
      </c>
      <c r="F111" s="184">
        <v>1</v>
      </c>
      <c r="G111" s="184">
        <v>8</v>
      </c>
      <c r="H111" s="184">
        <v>55</v>
      </c>
      <c r="I111" s="205" t="s">
        <v>141</v>
      </c>
      <c r="J111" s="31" t="str">
        <f>IF(F111&gt;Data!$M$12,"World Record","-")</f>
        <v>-</v>
      </c>
    </row>
    <row r="112" spans="1:10" ht="16.5" thickBot="1">
      <c r="A112" s="55">
        <v>109</v>
      </c>
      <c r="B112" s="179">
        <v>91</v>
      </c>
      <c r="C112" s="180">
        <v>185</v>
      </c>
      <c r="D112" s="198" t="s">
        <v>237</v>
      </c>
      <c r="E112" s="181">
        <v>0</v>
      </c>
      <c r="F112" s="181">
        <v>1</v>
      </c>
      <c r="G112" s="181">
        <v>8</v>
      </c>
      <c r="H112" s="181">
        <v>53</v>
      </c>
      <c r="I112" s="206" t="s">
        <v>141</v>
      </c>
      <c r="J112" s="31" t="str">
        <f>IF(F112&gt;Data!$M$12,"World Record","-")</f>
        <v>-</v>
      </c>
    </row>
    <row r="113" spans="1:10" ht="16.5" thickBot="1">
      <c r="A113" s="55">
        <v>110</v>
      </c>
      <c r="B113" s="182">
        <v>91</v>
      </c>
      <c r="C113" s="183">
        <v>198</v>
      </c>
      <c r="D113" s="197" t="s">
        <v>439</v>
      </c>
      <c r="E113" s="184">
        <v>0</v>
      </c>
      <c r="F113" s="184">
        <v>1</v>
      </c>
      <c r="G113" s="184">
        <v>8</v>
      </c>
      <c r="H113" s="184">
        <v>44</v>
      </c>
      <c r="I113" s="205" t="s">
        <v>141</v>
      </c>
      <c r="J113" s="31" t="str">
        <f>IF(F113&gt;Data!$M$12,"World Record","-")</f>
        <v>-</v>
      </c>
    </row>
    <row r="114" spans="1:10" ht="16.5" thickBot="1">
      <c r="A114" s="55">
        <v>111</v>
      </c>
      <c r="B114" s="179">
        <v>91</v>
      </c>
      <c r="C114" s="180">
        <v>210</v>
      </c>
      <c r="D114" s="198" t="s">
        <v>360</v>
      </c>
      <c r="E114" s="181">
        <v>0</v>
      </c>
      <c r="F114" s="181">
        <v>1</v>
      </c>
      <c r="G114" s="181">
        <v>8</v>
      </c>
      <c r="H114" s="181">
        <v>40</v>
      </c>
      <c r="I114" s="206" t="s">
        <v>141</v>
      </c>
      <c r="J114" s="31" t="str">
        <f>IF(F114&gt;Data!$M$12,"World Record","-")</f>
        <v>-</v>
      </c>
    </row>
    <row r="115" spans="1:10" ht="16.5" thickBot="1">
      <c r="A115" s="55">
        <v>112</v>
      </c>
      <c r="B115" s="182">
        <v>91</v>
      </c>
      <c r="C115" s="183">
        <v>221</v>
      </c>
      <c r="D115" s="197" t="s">
        <v>291</v>
      </c>
      <c r="E115" s="184">
        <v>0</v>
      </c>
      <c r="F115" s="184">
        <v>1</v>
      </c>
      <c r="G115" s="184">
        <v>8</v>
      </c>
      <c r="H115" s="184">
        <v>31</v>
      </c>
      <c r="I115" s="205" t="s">
        <v>141</v>
      </c>
      <c r="J115" s="31" t="str">
        <f>IF(F115&gt;Data!$M$12,"World Record","-")</f>
        <v>-</v>
      </c>
    </row>
    <row r="116" spans="1:10" ht="16.5" thickBot="1">
      <c r="A116" s="55">
        <v>113</v>
      </c>
      <c r="B116" s="179">
        <v>91</v>
      </c>
      <c r="C116" s="180">
        <v>230</v>
      </c>
      <c r="D116" s="198" t="s">
        <v>428</v>
      </c>
      <c r="E116" s="181">
        <v>0</v>
      </c>
      <c r="F116" s="181">
        <v>1</v>
      </c>
      <c r="G116" s="181">
        <v>8</v>
      </c>
      <c r="H116" s="181">
        <v>29</v>
      </c>
      <c r="I116" s="206" t="s">
        <v>141</v>
      </c>
      <c r="J116" s="31" t="str">
        <f>IF(F116&gt;Data!$M$12,"World Record","-")</f>
        <v>-</v>
      </c>
    </row>
    <row r="117" spans="1:10" ht="16.5" thickBot="1">
      <c r="A117" s="55">
        <v>114</v>
      </c>
      <c r="B117" s="182">
        <v>91</v>
      </c>
      <c r="C117" s="183">
        <v>230</v>
      </c>
      <c r="D117" s="197" t="s">
        <v>287</v>
      </c>
      <c r="E117" s="184">
        <v>0</v>
      </c>
      <c r="F117" s="184">
        <v>1</v>
      </c>
      <c r="G117" s="184">
        <v>8</v>
      </c>
      <c r="H117" s="184">
        <v>29</v>
      </c>
      <c r="I117" s="205" t="s">
        <v>141</v>
      </c>
      <c r="J117" s="31" t="str">
        <f>IF(F117&gt;Data!$M$12,"World Record","-")</f>
        <v>-</v>
      </c>
    </row>
    <row r="118" spans="1:10" ht="16.5" thickBot="1">
      <c r="A118" s="55">
        <v>115</v>
      </c>
      <c r="B118" s="179">
        <v>91</v>
      </c>
      <c r="C118" s="180">
        <v>230</v>
      </c>
      <c r="D118" s="198" t="s">
        <v>391</v>
      </c>
      <c r="E118" s="181">
        <v>0</v>
      </c>
      <c r="F118" s="181">
        <v>1</v>
      </c>
      <c r="G118" s="181">
        <v>8</v>
      </c>
      <c r="H118" s="181">
        <v>29</v>
      </c>
      <c r="I118" s="206" t="s">
        <v>141</v>
      </c>
      <c r="J118" s="31" t="str">
        <f>IF(F118&gt;Data!$M$12,"World Record","-")</f>
        <v>-</v>
      </c>
    </row>
    <row r="119" spans="1:10" ht="16.5" thickBot="1">
      <c r="A119" s="55">
        <v>116</v>
      </c>
      <c r="B119" s="182">
        <v>91</v>
      </c>
      <c r="C119" s="183">
        <v>238</v>
      </c>
      <c r="D119" s="197" t="s">
        <v>369</v>
      </c>
      <c r="E119" s="184">
        <v>0</v>
      </c>
      <c r="F119" s="184">
        <v>1</v>
      </c>
      <c r="G119" s="184">
        <v>8</v>
      </c>
      <c r="H119" s="184">
        <v>25</v>
      </c>
      <c r="I119" s="205" t="s">
        <v>141</v>
      </c>
      <c r="J119" s="31" t="str">
        <f>IF(F119&gt;Data!$M$12,"World Record","-")</f>
        <v>-</v>
      </c>
    </row>
    <row r="120" spans="1:10" ht="16.5" thickBot="1">
      <c r="A120" s="55">
        <v>117</v>
      </c>
      <c r="B120" s="179">
        <v>91</v>
      </c>
      <c r="C120" s="180">
        <v>258</v>
      </c>
      <c r="D120" s="198" t="s">
        <v>214</v>
      </c>
      <c r="E120" s="181">
        <v>0</v>
      </c>
      <c r="F120" s="181">
        <v>1</v>
      </c>
      <c r="G120" s="181">
        <v>8</v>
      </c>
      <c r="H120" s="181">
        <v>19</v>
      </c>
      <c r="I120" s="206" t="s">
        <v>141</v>
      </c>
      <c r="J120" s="31" t="str">
        <f>IF(F120&gt;Data!$M$12,"World Record","-")</f>
        <v>-</v>
      </c>
    </row>
    <row r="121" spans="1:10" ht="16.5" thickBot="1">
      <c r="A121" s="55">
        <v>118</v>
      </c>
      <c r="B121" s="182">
        <v>91</v>
      </c>
      <c r="C121" s="183">
        <v>281</v>
      </c>
      <c r="D121" s="197" t="s">
        <v>481</v>
      </c>
      <c r="E121" s="184">
        <v>0</v>
      </c>
      <c r="F121" s="184">
        <v>1</v>
      </c>
      <c r="G121" s="184">
        <v>8</v>
      </c>
      <c r="H121" s="184">
        <v>8</v>
      </c>
      <c r="I121" s="205" t="s">
        <v>141</v>
      </c>
      <c r="J121" s="31" t="str">
        <f>IF(F121&gt;Data!$M$12,"World Record","-")</f>
        <v>-</v>
      </c>
    </row>
    <row r="122" spans="1:10" ht="16.5" thickBot="1">
      <c r="A122" s="55">
        <v>119</v>
      </c>
      <c r="B122" s="179">
        <v>119</v>
      </c>
      <c r="C122" s="180">
        <v>16</v>
      </c>
      <c r="D122" s="198" t="s">
        <v>368</v>
      </c>
      <c r="E122" s="160">
        <v>4528</v>
      </c>
      <c r="F122" s="181">
        <v>0</v>
      </c>
      <c r="G122" s="181">
        <v>0</v>
      </c>
      <c r="H122" s="181">
        <v>618</v>
      </c>
      <c r="I122" s="206" t="s">
        <v>141</v>
      </c>
      <c r="J122" s="31" t="str">
        <f>IF(F122&gt;Data!$M$12,"World Record","-")</f>
        <v>-</v>
      </c>
    </row>
    <row r="123" spans="1:10" ht="16.5" thickBot="1">
      <c r="A123" s="55">
        <v>120</v>
      </c>
      <c r="B123" s="182">
        <v>119</v>
      </c>
      <c r="C123" s="183">
        <v>19</v>
      </c>
      <c r="D123" s="197" t="s">
        <v>415</v>
      </c>
      <c r="E123" s="184">
        <v>0</v>
      </c>
      <c r="F123" s="184">
        <v>0</v>
      </c>
      <c r="G123" s="184">
        <v>0</v>
      </c>
      <c r="H123" s="184">
        <v>529</v>
      </c>
      <c r="I123" s="205" t="s">
        <v>141</v>
      </c>
      <c r="J123" s="31" t="str">
        <f>IF(F123&gt;Data!$M$12,"World Record","-")</f>
        <v>-</v>
      </c>
    </row>
    <row r="124" spans="1:10" ht="16.5" thickBot="1">
      <c r="A124" s="55">
        <v>121</v>
      </c>
      <c r="B124" s="179">
        <v>119</v>
      </c>
      <c r="C124" s="180">
        <v>34</v>
      </c>
      <c r="D124" s="198" t="s">
        <v>226</v>
      </c>
      <c r="E124" s="160">
        <v>5317</v>
      </c>
      <c r="F124" s="181">
        <v>0</v>
      </c>
      <c r="G124" s="181">
        <v>0</v>
      </c>
      <c r="H124" s="181">
        <v>350</v>
      </c>
      <c r="I124" s="206" t="s">
        <v>141</v>
      </c>
      <c r="J124" s="31" t="str">
        <f>IF(F124&gt;Data!$M$12,"World Record","-")</f>
        <v>-</v>
      </c>
    </row>
    <row r="125" spans="1:10" ht="16.5" thickBot="1">
      <c r="A125" s="55">
        <v>122</v>
      </c>
      <c r="B125" s="182">
        <v>119</v>
      </c>
      <c r="C125" s="183">
        <v>41</v>
      </c>
      <c r="D125" s="197" t="s">
        <v>394</v>
      </c>
      <c r="E125" s="184">
        <v>0</v>
      </c>
      <c r="F125" s="184">
        <v>0</v>
      </c>
      <c r="G125" s="184">
        <v>0</v>
      </c>
      <c r="H125" s="184">
        <v>299</v>
      </c>
      <c r="I125" s="205" t="s">
        <v>141</v>
      </c>
      <c r="J125" s="31" t="str">
        <f>IF(F125&gt;Data!$M$12,"World Record","-")</f>
        <v>-</v>
      </c>
    </row>
    <row r="126" spans="1:10" ht="16.5" thickBot="1">
      <c r="A126" s="55">
        <v>123</v>
      </c>
      <c r="B126" s="179">
        <v>119</v>
      </c>
      <c r="C126" s="180">
        <v>48</v>
      </c>
      <c r="D126" s="198" t="s">
        <v>479</v>
      </c>
      <c r="E126" s="181">
        <v>0</v>
      </c>
      <c r="F126" s="181">
        <v>0</v>
      </c>
      <c r="G126" s="181">
        <v>0</v>
      </c>
      <c r="H126" s="181">
        <v>257</v>
      </c>
      <c r="I126" s="206" t="s">
        <v>141</v>
      </c>
      <c r="J126" s="31" t="str">
        <f>IF(F126&gt;Data!$M$12,"World Record","-")</f>
        <v>-</v>
      </c>
    </row>
    <row r="127" spans="1:10" ht="16.5" thickBot="1">
      <c r="A127" s="55">
        <v>124</v>
      </c>
      <c r="B127" s="182">
        <v>119</v>
      </c>
      <c r="C127" s="183">
        <v>52</v>
      </c>
      <c r="D127" s="197" t="s">
        <v>371</v>
      </c>
      <c r="E127" s="160">
        <v>4867</v>
      </c>
      <c r="F127" s="184">
        <v>0</v>
      </c>
      <c r="G127" s="184">
        <v>0</v>
      </c>
      <c r="H127" s="184">
        <v>243</v>
      </c>
      <c r="I127" s="205" t="s">
        <v>141</v>
      </c>
      <c r="J127" s="31" t="str">
        <f>IF(F127&gt;Data!$M$12,"World Record","-")</f>
        <v>-</v>
      </c>
    </row>
    <row r="128" spans="1:10" ht="16.5" thickBot="1">
      <c r="A128" s="55">
        <v>125</v>
      </c>
      <c r="B128" s="179">
        <v>119</v>
      </c>
      <c r="C128" s="180">
        <v>57</v>
      </c>
      <c r="D128" s="198" t="s">
        <v>365</v>
      </c>
      <c r="E128" s="181">
        <v>0</v>
      </c>
      <c r="F128" s="181">
        <v>0</v>
      </c>
      <c r="G128" s="181">
        <v>0</v>
      </c>
      <c r="H128" s="181">
        <v>219</v>
      </c>
      <c r="I128" s="206" t="s">
        <v>141</v>
      </c>
      <c r="J128" s="31" t="str">
        <f>IF(F128&gt;Data!$M$12,"World Record","-")</f>
        <v>-</v>
      </c>
    </row>
    <row r="129" spans="1:10" ht="16.5" thickBot="1">
      <c r="A129" s="55">
        <v>126</v>
      </c>
      <c r="B129" s="182">
        <v>119</v>
      </c>
      <c r="C129" s="183">
        <v>59</v>
      </c>
      <c r="D129" s="197" t="s">
        <v>331</v>
      </c>
      <c r="E129" s="184">
        <v>0</v>
      </c>
      <c r="F129" s="184">
        <v>0</v>
      </c>
      <c r="G129" s="184">
        <v>0</v>
      </c>
      <c r="H129" s="184">
        <v>216</v>
      </c>
      <c r="I129" s="205" t="s">
        <v>141</v>
      </c>
      <c r="J129" s="31" t="str">
        <f>IF(F129&gt;Data!$M$12,"World Record","-")</f>
        <v>-</v>
      </c>
    </row>
    <row r="130" spans="1:10" ht="16.5" thickBot="1">
      <c r="A130" s="55">
        <v>127</v>
      </c>
      <c r="B130" s="179">
        <v>119</v>
      </c>
      <c r="C130" s="180">
        <v>60</v>
      </c>
      <c r="D130" s="198" t="s">
        <v>178</v>
      </c>
      <c r="E130" s="181">
        <v>0</v>
      </c>
      <c r="F130" s="181">
        <v>0</v>
      </c>
      <c r="G130" s="181">
        <v>0</v>
      </c>
      <c r="H130" s="181">
        <v>210</v>
      </c>
      <c r="I130" s="206" t="s">
        <v>141</v>
      </c>
      <c r="J130" s="31" t="str">
        <f>IF(F130&gt;Data!$M$12,"World Record","-")</f>
        <v>-</v>
      </c>
    </row>
    <row r="131" spans="1:10" ht="16.5" thickBot="1">
      <c r="A131" s="55">
        <v>128</v>
      </c>
      <c r="B131" s="182">
        <v>119</v>
      </c>
      <c r="C131" s="183">
        <v>62</v>
      </c>
      <c r="D131" s="197" t="s">
        <v>456</v>
      </c>
      <c r="E131" s="184">
        <v>0</v>
      </c>
      <c r="F131" s="184">
        <v>0</v>
      </c>
      <c r="G131" s="184">
        <v>0</v>
      </c>
      <c r="H131" s="184">
        <v>203</v>
      </c>
      <c r="I131" s="205" t="s">
        <v>141</v>
      </c>
      <c r="J131" s="31" t="str">
        <f>IF(F131&gt;Data!$M$12,"World Record","-")</f>
        <v>-</v>
      </c>
    </row>
    <row r="132" spans="1:10" ht="16.5" thickBot="1">
      <c r="A132" s="55">
        <v>129</v>
      </c>
      <c r="B132" s="179">
        <v>119</v>
      </c>
      <c r="C132" s="180">
        <v>70</v>
      </c>
      <c r="D132" s="198" t="s">
        <v>421</v>
      </c>
      <c r="E132" s="181">
        <v>0</v>
      </c>
      <c r="F132" s="181">
        <v>0</v>
      </c>
      <c r="G132" s="181">
        <v>0</v>
      </c>
      <c r="H132" s="181">
        <v>170</v>
      </c>
      <c r="I132" s="206" t="s">
        <v>141</v>
      </c>
      <c r="J132" s="31" t="str">
        <f>IF(F132&gt;Data!$M$12,"World Record","-")</f>
        <v>-</v>
      </c>
    </row>
    <row r="133" spans="1:10" ht="16.5" thickBot="1">
      <c r="A133" s="55">
        <v>130</v>
      </c>
      <c r="B133" s="182">
        <v>119</v>
      </c>
      <c r="C133" s="183">
        <v>78</v>
      </c>
      <c r="D133" s="197" t="s">
        <v>409</v>
      </c>
      <c r="E133" s="184">
        <v>0</v>
      </c>
      <c r="F133" s="184">
        <v>0</v>
      </c>
      <c r="G133" s="184">
        <v>0</v>
      </c>
      <c r="H133" s="184">
        <v>156</v>
      </c>
      <c r="I133" s="205" t="s">
        <v>141</v>
      </c>
      <c r="J133" s="31" t="str">
        <f>IF(F133&gt;Data!$M$12,"World Record","-")</f>
        <v>-</v>
      </c>
    </row>
    <row r="134" spans="1:10" ht="16.5" thickBot="1">
      <c r="A134" s="55">
        <v>131</v>
      </c>
      <c r="B134" s="179">
        <v>119</v>
      </c>
      <c r="C134" s="180">
        <v>79</v>
      </c>
      <c r="D134" s="198" t="s">
        <v>467</v>
      </c>
      <c r="E134" s="181">
        <v>0</v>
      </c>
      <c r="F134" s="181">
        <v>0</v>
      </c>
      <c r="G134" s="181">
        <v>0</v>
      </c>
      <c r="H134" s="181">
        <v>155</v>
      </c>
      <c r="I134" s="206" t="s">
        <v>141</v>
      </c>
      <c r="J134" s="31" t="str">
        <f>IF(F134&gt;Data!$M$12,"World Record","-")</f>
        <v>-</v>
      </c>
    </row>
    <row r="135" spans="1:10" ht="16.5" thickBot="1">
      <c r="A135" s="55">
        <v>132</v>
      </c>
      <c r="B135" s="182">
        <v>119</v>
      </c>
      <c r="C135" s="183">
        <v>80</v>
      </c>
      <c r="D135" s="197" t="s">
        <v>507</v>
      </c>
      <c r="E135" s="184">
        <v>0</v>
      </c>
      <c r="F135" s="184">
        <v>0</v>
      </c>
      <c r="G135" s="184">
        <v>0</v>
      </c>
      <c r="H135" s="184">
        <v>153</v>
      </c>
      <c r="I135" s="205" t="s">
        <v>141</v>
      </c>
      <c r="J135" s="31" t="str">
        <f>IF(F135&gt;Data!$M$12,"World Record","-")</f>
        <v>-</v>
      </c>
    </row>
    <row r="136" spans="1:10" ht="16.5" thickBot="1">
      <c r="A136" s="55">
        <v>133</v>
      </c>
      <c r="B136" s="179">
        <v>119</v>
      </c>
      <c r="C136" s="180">
        <v>80</v>
      </c>
      <c r="D136" s="198" t="s">
        <v>268</v>
      </c>
      <c r="E136" s="181">
        <v>0</v>
      </c>
      <c r="F136" s="181">
        <v>0</v>
      </c>
      <c r="G136" s="181">
        <v>0</v>
      </c>
      <c r="H136" s="181">
        <v>153</v>
      </c>
      <c r="I136" s="206" t="s">
        <v>141</v>
      </c>
      <c r="J136" s="31" t="str">
        <f>IF(F136&gt;Data!$M$12,"World Record","-")</f>
        <v>-</v>
      </c>
    </row>
    <row r="137" spans="1:10" ht="16.5" thickBot="1">
      <c r="A137" s="55">
        <v>134</v>
      </c>
      <c r="B137" s="182">
        <v>119</v>
      </c>
      <c r="C137" s="183">
        <v>80</v>
      </c>
      <c r="D137" s="197" t="s">
        <v>318</v>
      </c>
      <c r="E137" s="184">
        <v>0</v>
      </c>
      <c r="F137" s="184">
        <v>0</v>
      </c>
      <c r="G137" s="184">
        <v>0</v>
      </c>
      <c r="H137" s="184">
        <v>153</v>
      </c>
      <c r="I137" s="205" t="s">
        <v>141</v>
      </c>
      <c r="J137" s="31" t="str">
        <f>IF(F137&gt;Data!$M$12,"World Record","-")</f>
        <v>-</v>
      </c>
    </row>
    <row r="138" spans="1:10" ht="16.5" thickBot="1">
      <c r="A138" s="55">
        <v>135</v>
      </c>
      <c r="B138" s="179">
        <v>119</v>
      </c>
      <c r="C138" s="180">
        <v>83</v>
      </c>
      <c r="D138" s="198" t="s">
        <v>505</v>
      </c>
      <c r="E138" s="181">
        <v>0</v>
      </c>
      <c r="F138" s="181">
        <v>0</v>
      </c>
      <c r="G138" s="181">
        <v>0</v>
      </c>
      <c r="H138" s="181">
        <v>149</v>
      </c>
      <c r="I138" s="206" t="s">
        <v>141</v>
      </c>
      <c r="J138" s="31" t="str">
        <f>IF(F138&gt;Data!$M$12,"World Record","-")</f>
        <v>-</v>
      </c>
    </row>
    <row r="139" spans="1:10" ht="16.5" thickBot="1">
      <c r="A139" s="55">
        <v>136</v>
      </c>
      <c r="B139" s="182">
        <v>119</v>
      </c>
      <c r="C139" s="183">
        <v>83</v>
      </c>
      <c r="D139" s="197" t="s">
        <v>398</v>
      </c>
      <c r="E139" s="160">
        <v>6146</v>
      </c>
      <c r="F139" s="184">
        <v>0</v>
      </c>
      <c r="G139" s="184">
        <v>0</v>
      </c>
      <c r="H139" s="184">
        <v>149</v>
      </c>
      <c r="I139" s="205" t="s">
        <v>141</v>
      </c>
      <c r="J139" s="31" t="str">
        <f>IF(F139&gt;Data!$M$12,"World Record","-")</f>
        <v>-</v>
      </c>
    </row>
    <row r="140" spans="1:10" ht="16.5" thickBot="1">
      <c r="A140" s="55">
        <v>137</v>
      </c>
      <c r="B140" s="179">
        <v>119</v>
      </c>
      <c r="C140" s="180">
        <v>87</v>
      </c>
      <c r="D140" s="198" t="s">
        <v>286</v>
      </c>
      <c r="E140" s="181">
        <v>0</v>
      </c>
      <c r="F140" s="181">
        <v>0</v>
      </c>
      <c r="G140" s="181">
        <v>0</v>
      </c>
      <c r="H140" s="181">
        <v>147</v>
      </c>
      <c r="I140" s="206" t="s">
        <v>141</v>
      </c>
      <c r="J140" s="31" t="str">
        <f>IF(F140&gt;Data!$M$12,"World Record","-")</f>
        <v>-</v>
      </c>
    </row>
    <row r="141" spans="1:10" ht="16.5" thickBot="1">
      <c r="A141" s="55">
        <v>138</v>
      </c>
      <c r="B141" s="182">
        <v>119</v>
      </c>
      <c r="C141" s="183">
        <v>88</v>
      </c>
      <c r="D141" s="197" t="s">
        <v>454</v>
      </c>
      <c r="E141" s="184">
        <v>0</v>
      </c>
      <c r="F141" s="184">
        <v>0</v>
      </c>
      <c r="G141" s="184">
        <v>0</v>
      </c>
      <c r="H141" s="184">
        <v>146</v>
      </c>
      <c r="I141" s="205" t="s">
        <v>141</v>
      </c>
      <c r="J141" s="31" t="str">
        <f>IF(F141&gt;Data!$M$12,"World Record","-")</f>
        <v>-</v>
      </c>
    </row>
    <row r="142" spans="1:10" ht="16.5" thickBot="1">
      <c r="A142" s="55">
        <v>139</v>
      </c>
      <c r="B142" s="179">
        <v>119</v>
      </c>
      <c r="C142" s="180">
        <v>91</v>
      </c>
      <c r="D142" s="198" t="s">
        <v>370</v>
      </c>
      <c r="E142" s="181">
        <v>0</v>
      </c>
      <c r="F142" s="181">
        <v>0</v>
      </c>
      <c r="G142" s="181">
        <v>0</v>
      </c>
      <c r="H142" s="181">
        <v>138</v>
      </c>
      <c r="I142" s="206" t="s">
        <v>141</v>
      </c>
      <c r="J142" s="31" t="str">
        <f>IF(F142&gt;Data!$M$12,"World Record","-")</f>
        <v>-</v>
      </c>
    </row>
    <row r="143" spans="1:10" ht="16.5" thickBot="1">
      <c r="A143" s="55">
        <v>140</v>
      </c>
      <c r="B143" s="182">
        <v>119</v>
      </c>
      <c r="C143" s="183">
        <v>93</v>
      </c>
      <c r="D143" s="197" t="s">
        <v>250</v>
      </c>
      <c r="E143" s="184">
        <v>0</v>
      </c>
      <c r="F143" s="184">
        <v>0</v>
      </c>
      <c r="G143" s="184">
        <v>0</v>
      </c>
      <c r="H143" s="184">
        <v>135</v>
      </c>
      <c r="I143" s="205" t="s">
        <v>141</v>
      </c>
      <c r="J143" s="31" t="str">
        <f>IF(F143&gt;Data!$M$12,"World Record","-")</f>
        <v>-</v>
      </c>
    </row>
    <row r="144" spans="1:10" ht="16.5" thickBot="1">
      <c r="A144" s="55">
        <v>141</v>
      </c>
      <c r="B144" s="179">
        <v>119</v>
      </c>
      <c r="C144" s="180">
        <v>98</v>
      </c>
      <c r="D144" s="198" t="s">
        <v>294</v>
      </c>
      <c r="E144" s="181">
        <v>0</v>
      </c>
      <c r="F144" s="181">
        <v>0</v>
      </c>
      <c r="G144" s="181">
        <v>0</v>
      </c>
      <c r="H144" s="181">
        <v>132</v>
      </c>
      <c r="I144" s="206" t="s">
        <v>141</v>
      </c>
      <c r="J144" s="31" t="str">
        <f>IF(F144&gt;Data!$M$12,"World Record","-")</f>
        <v>-</v>
      </c>
    </row>
    <row r="145" spans="1:10" ht="16.5" thickBot="1">
      <c r="A145" s="55">
        <v>142</v>
      </c>
      <c r="B145" s="182">
        <v>119</v>
      </c>
      <c r="C145" s="183">
        <v>100</v>
      </c>
      <c r="D145" s="197" t="s">
        <v>245</v>
      </c>
      <c r="E145" s="184">
        <v>0</v>
      </c>
      <c r="F145" s="184">
        <v>0</v>
      </c>
      <c r="G145" s="184">
        <v>0</v>
      </c>
      <c r="H145" s="184">
        <v>129</v>
      </c>
      <c r="I145" s="205" t="s">
        <v>141</v>
      </c>
      <c r="J145" s="31" t="str">
        <f>IF(F145&gt;Data!$M$12,"World Record","-")</f>
        <v>-</v>
      </c>
    </row>
    <row r="146" spans="1:10" ht="16.5" thickBot="1">
      <c r="A146" s="55">
        <v>143</v>
      </c>
      <c r="B146" s="179">
        <v>119</v>
      </c>
      <c r="C146" s="180">
        <v>102</v>
      </c>
      <c r="D146" s="198" t="s">
        <v>414</v>
      </c>
      <c r="E146" s="181">
        <v>0</v>
      </c>
      <c r="F146" s="181">
        <v>0</v>
      </c>
      <c r="G146" s="181">
        <v>0</v>
      </c>
      <c r="H146" s="181">
        <v>122</v>
      </c>
      <c r="I146" s="206" t="s">
        <v>141</v>
      </c>
      <c r="J146" s="31" t="str">
        <f>IF(F146&gt;Data!$M$12,"World Record","-")</f>
        <v>-</v>
      </c>
    </row>
    <row r="147" spans="1:10" ht="16.5" thickBot="1">
      <c r="A147" s="55">
        <v>144</v>
      </c>
      <c r="B147" s="182">
        <v>119</v>
      </c>
      <c r="C147" s="183">
        <v>102</v>
      </c>
      <c r="D147" s="197" t="s">
        <v>348</v>
      </c>
      <c r="E147" s="184">
        <v>0</v>
      </c>
      <c r="F147" s="184">
        <v>0</v>
      </c>
      <c r="G147" s="184">
        <v>0</v>
      </c>
      <c r="H147" s="184">
        <v>122</v>
      </c>
      <c r="I147" s="205" t="s">
        <v>141</v>
      </c>
      <c r="J147" s="31" t="str">
        <f>IF(F147&gt;Data!$M$12,"World Record","-")</f>
        <v>-</v>
      </c>
    </row>
    <row r="148" spans="1:10" ht="16.5" thickBot="1">
      <c r="A148" s="55">
        <v>145</v>
      </c>
      <c r="B148" s="179">
        <v>119</v>
      </c>
      <c r="C148" s="180">
        <v>106</v>
      </c>
      <c r="D148" s="198" t="s">
        <v>247</v>
      </c>
      <c r="E148" s="181">
        <v>0</v>
      </c>
      <c r="F148" s="181">
        <v>0</v>
      </c>
      <c r="G148" s="181">
        <v>0</v>
      </c>
      <c r="H148" s="181">
        <v>119</v>
      </c>
      <c r="I148" s="206" t="s">
        <v>141</v>
      </c>
      <c r="J148" s="31" t="str">
        <f>IF(F148&gt;Data!$M$12,"World Record","-")</f>
        <v>-</v>
      </c>
    </row>
    <row r="149" spans="1:10" ht="16.5" thickBot="1">
      <c r="A149" s="55">
        <v>146</v>
      </c>
      <c r="B149" s="182">
        <v>119</v>
      </c>
      <c r="C149" s="183">
        <v>107</v>
      </c>
      <c r="D149" s="197" t="s">
        <v>429</v>
      </c>
      <c r="E149" s="184">
        <v>0</v>
      </c>
      <c r="F149" s="184">
        <v>0</v>
      </c>
      <c r="G149" s="184">
        <v>0</v>
      </c>
      <c r="H149" s="184">
        <v>116</v>
      </c>
      <c r="I149" s="205" t="s">
        <v>141</v>
      </c>
      <c r="J149" s="31" t="str">
        <f>IF(F149&gt;Data!$M$12,"World Record","-")</f>
        <v>-</v>
      </c>
    </row>
    <row r="150" spans="1:10" ht="16.5" thickBot="1">
      <c r="A150" s="55">
        <v>147</v>
      </c>
      <c r="B150" s="179">
        <v>119</v>
      </c>
      <c r="C150" s="180">
        <v>107</v>
      </c>
      <c r="D150" s="198" t="s">
        <v>412</v>
      </c>
      <c r="E150" s="181">
        <v>0</v>
      </c>
      <c r="F150" s="181">
        <v>0</v>
      </c>
      <c r="G150" s="181">
        <v>0</v>
      </c>
      <c r="H150" s="181">
        <v>116</v>
      </c>
      <c r="I150" s="206" t="s">
        <v>141</v>
      </c>
      <c r="J150" s="31" t="str">
        <f>IF(F150&gt;Data!$M$12,"World Record","-")</f>
        <v>-</v>
      </c>
    </row>
    <row r="151" spans="1:10" ht="16.5" thickBot="1">
      <c r="A151" s="55">
        <v>148</v>
      </c>
      <c r="B151" s="182">
        <v>119</v>
      </c>
      <c r="C151" s="183">
        <v>110</v>
      </c>
      <c r="D151" s="197" t="s">
        <v>203</v>
      </c>
      <c r="E151" s="184">
        <v>0</v>
      </c>
      <c r="F151" s="184">
        <v>0</v>
      </c>
      <c r="G151" s="184">
        <v>0</v>
      </c>
      <c r="H151" s="184">
        <v>113</v>
      </c>
      <c r="I151" s="205" t="s">
        <v>141</v>
      </c>
      <c r="J151" s="31" t="str">
        <f>IF(F151&gt;Data!$M$12,"World Record","-")</f>
        <v>-</v>
      </c>
    </row>
    <row r="152" spans="1:10" ht="16.5" thickBot="1">
      <c r="A152" s="55">
        <v>149</v>
      </c>
      <c r="B152" s="179">
        <v>119</v>
      </c>
      <c r="C152" s="180">
        <v>110</v>
      </c>
      <c r="D152" s="198" t="s">
        <v>248</v>
      </c>
      <c r="E152" s="181">
        <v>0</v>
      </c>
      <c r="F152" s="181">
        <v>0</v>
      </c>
      <c r="G152" s="181">
        <v>0</v>
      </c>
      <c r="H152" s="181">
        <v>113</v>
      </c>
      <c r="I152" s="206" t="s">
        <v>141</v>
      </c>
      <c r="J152" s="31" t="str">
        <f>IF(F152&gt;Data!$M$12,"World Record","-")</f>
        <v>-</v>
      </c>
    </row>
    <row r="153" spans="1:10" ht="16.5" thickBot="1">
      <c r="A153" s="55">
        <v>150</v>
      </c>
      <c r="B153" s="182">
        <v>119</v>
      </c>
      <c r="C153" s="183">
        <v>113</v>
      </c>
      <c r="D153" s="197" t="s">
        <v>500</v>
      </c>
      <c r="E153" s="184">
        <v>0</v>
      </c>
      <c r="F153" s="184">
        <v>0</v>
      </c>
      <c r="G153" s="184">
        <v>0</v>
      </c>
      <c r="H153" s="184">
        <v>111</v>
      </c>
      <c r="I153" s="205" t="s">
        <v>141</v>
      </c>
      <c r="J153" s="31" t="str">
        <f>IF(F153&gt;Data!$M$12,"World Record","-")</f>
        <v>-</v>
      </c>
    </row>
    <row r="154" spans="1:10" ht="16.5" thickBot="1">
      <c r="A154" s="55">
        <v>151</v>
      </c>
      <c r="B154" s="179">
        <v>119</v>
      </c>
      <c r="C154" s="180">
        <v>113</v>
      </c>
      <c r="D154" s="198" t="s">
        <v>501</v>
      </c>
      <c r="E154" s="181">
        <v>0</v>
      </c>
      <c r="F154" s="181">
        <v>0</v>
      </c>
      <c r="G154" s="181">
        <v>0</v>
      </c>
      <c r="H154" s="181">
        <v>111</v>
      </c>
      <c r="I154" s="206" t="s">
        <v>141</v>
      </c>
      <c r="J154" s="31" t="str">
        <f>IF(F154&gt;Data!$M$12,"World Record","-")</f>
        <v>-</v>
      </c>
    </row>
    <row r="155" spans="1:10" ht="16.5" thickBot="1">
      <c r="A155" s="55">
        <v>152</v>
      </c>
      <c r="B155" s="182">
        <v>119</v>
      </c>
      <c r="C155" s="183">
        <v>119</v>
      </c>
      <c r="D155" s="197" t="s">
        <v>232</v>
      </c>
      <c r="E155" s="184">
        <v>0</v>
      </c>
      <c r="F155" s="184">
        <v>0</v>
      </c>
      <c r="G155" s="184">
        <v>0</v>
      </c>
      <c r="H155" s="184">
        <v>102</v>
      </c>
      <c r="I155" s="205" t="s">
        <v>141</v>
      </c>
      <c r="J155" s="31" t="str">
        <f>IF(F155&gt;Data!$M$12,"World Record","-")</f>
        <v>-</v>
      </c>
    </row>
    <row r="156" spans="1:10" ht="16.5" thickBot="1">
      <c r="A156" s="55">
        <v>153</v>
      </c>
      <c r="B156" s="179">
        <v>119</v>
      </c>
      <c r="C156" s="180">
        <v>119</v>
      </c>
      <c r="D156" s="198" t="s">
        <v>418</v>
      </c>
      <c r="E156" s="181">
        <v>0</v>
      </c>
      <c r="F156" s="181">
        <v>0</v>
      </c>
      <c r="G156" s="181">
        <v>0</v>
      </c>
      <c r="H156" s="181">
        <v>102</v>
      </c>
      <c r="I156" s="206" t="s">
        <v>141</v>
      </c>
      <c r="J156" s="31" t="str">
        <f>IF(F156&gt;Data!$M$12,"World Record","-")</f>
        <v>-</v>
      </c>
    </row>
    <row r="157" spans="1:10" ht="16.5" thickBot="1">
      <c r="A157" s="55">
        <v>154</v>
      </c>
      <c r="B157" s="182">
        <v>119</v>
      </c>
      <c r="C157" s="183">
        <v>119</v>
      </c>
      <c r="D157" s="197" t="s">
        <v>169</v>
      </c>
      <c r="E157" s="184">
        <v>0</v>
      </c>
      <c r="F157" s="184">
        <v>0</v>
      </c>
      <c r="G157" s="184">
        <v>0</v>
      </c>
      <c r="H157" s="184">
        <v>102</v>
      </c>
      <c r="I157" s="205" t="s">
        <v>141</v>
      </c>
      <c r="J157" s="31" t="str">
        <f>IF(F157&gt;Data!$M$12,"World Record","-")</f>
        <v>-</v>
      </c>
    </row>
    <row r="158" spans="1:10" ht="16.5" thickBot="1">
      <c r="A158" s="55">
        <v>155</v>
      </c>
      <c r="B158" s="179">
        <v>119</v>
      </c>
      <c r="C158" s="180">
        <v>123</v>
      </c>
      <c r="D158" s="198" t="s">
        <v>427</v>
      </c>
      <c r="E158" s="181">
        <v>0</v>
      </c>
      <c r="F158" s="181">
        <v>0</v>
      </c>
      <c r="G158" s="181">
        <v>0</v>
      </c>
      <c r="H158" s="181">
        <v>101</v>
      </c>
      <c r="I158" s="206" t="s">
        <v>141</v>
      </c>
      <c r="J158" s="31" t="str">
        <f>IF(F158&gt;Data!$M$12,"World Record","-")</f>
        <v>-</v>
      </c>
    </row>
    <row r="159" spans="1:10" ht="16.5" thickBot="1">
      <c r="A159" s="55">
        <v>156</v>
      </c>
      <c r="B159" s="182">
        <v>119</v>
      </c>
      <c r="C159" s="183">
        <v>124</v>
      </c>
      <c r="D159" s="197" t="s">
        <v>246</v>
      </c>
      <c r="E159" s="184">
        <v>0</v>
      </c>
      <c r="F159" s="184">
        <v>0</v>
      </c>
      <c r="G159" s="184">
        <v>0</v>
      </c>
      <c r="H159" s="184">
        <v>98</v>
      </c>
      <c r="I159" s="205" t="s">
        <v>141</v>
      </c>
      <c r="J159" s="31" t="str">
        <f>IF(F159&gt;Data!$M$12,"World Record","-")</f>
        <v>-</v>
      </c>
    </row>
    <row r="160" spans="1:10" ht="16.5" thickBot="1">
      <c r="A160" s="55">
        <v>157</v>
      </c>
      <c r="B160" s="179">
        <v>119</v>
      </c>
      <c r="C160" s="180">
        <v>126</v>
      </c>
      <c r="D160" s="198" t="s">
        <v>202</v>
      </c>
      <c r="E160" s="181">
        <v>0</v>
      </c>
      <c r="F160" s="181">
        <v>0</v>
      </c>
      <c r="G160" s="181">
        <v>0</v>
      </c>
      <c r="H160" s="181">
        <v>93</v>
      </c>
      <c r="I160" s="206" t="s">
        <v>141</v>
      </c>
      <c r="J160" s="31" t="str">
        <f>IF(F160&gt;Data!$M$12,"World Record","-")</f>
        <v>-</v>
      </c>
    </row>
    <row r="161" spans="1:10" ht="16.5" thickBot="1">
      <c r="A161" s="55">
        <v>158</v>
      </c>
      <c r="B161" s="182">
        <v>119</v>
      </c>
      <c r="C161" s="183">
        <v>126</v>
      </c>
      <c r="D161" s="197" t="s">
        <v>206</v>
      </c>
      <c r="E161" s="184">
        <v>0</v>
      </c>
      <c r="F161" s="184">
        <v>0</v>
      </c>
      <c r="G161" s="184">
        <v>0</v>
      </c>
      <c r="H161" s="184">
        <v>93</v>
      </c>
      <c r="I161" s="205" t="s">
        <v>141</v>
      </c>
      <c r="J161" s="31" t="str">
        <f>IF(F161&gt;Data!$M$12,"World Record","-")</f>
        <v>-</v>
      </c>
    </row>
    <row r="162" spans="1:10" ht="16.5" thickBot="1">
      <c r="A162" s="55">
        <v>159</v>
      </c>
      <c r="B162" s="179">
        <v>119</v>
      </c>
      <c r="C162" s="180">
        <v>126</v>
      </c>
      <c r="D162" s="198" t="s">
        <v>200</v>
      </c>
      <c r="E162" s="181">
        <v>0</v>
      </c>
      <c r="F162" s="181">
        <v>0</v>
      </c>
      <c r="G162" s="181">
        <v>0</v>
      </c>
      <c r="H162" s="181">
        <v>93</v>
      </c>
      <c r="I162" s="206" t="s">
        <v>141</v>
      </c>
      <c r="J162" s="31" t="str">
        <f>IF(F162&gt;Data!$M$12,"World Record","-")</f>
        <v>-</v>
      </c>
    </row>
    <row r="163" spans="1:10" ht="16.5" thickBot="1">
      <c r="A163" s="55">
        <v>160</v>
      </c>
      <c r="B163" s="182">
        <v>119</v>
      </c>
      <c r="C163" s="183">
        <v>129</v>
      </c>
      <c r="D163" s="197" t="s">
        <v>504</v>
      </c>
      <c r="E163" s="184">
        <v>0</v>
      </c>
      <c r="F163" s="184">
        <v>0</v>
      </c>
      <c r="G163" s="184">
        <v>0</v>
      </c>
      <c r="H163" s="184">
        <v>92</v>
      </c>
      <c r="I163" s="205" t="s">
        <v>141</v>
      </c>
      <c r="J163" s="31" t="str">
        <f>IF(F163&gt;Data!$M$12,"World Record","-")</f>
        <v>-</v>
      </c>
    </row>
    <row r="164" spans="1:10" ht="16.5" thickBot="1">
      <c r="A164" s="55">
        <v>161</v>
      </c>
      <c r="B164" s="179">
        <v>119</v>
      </c>
      <c r="C164" s="180">
        <v>129</v>
      </c>
      <c r="D164" s="198" t="s">
        <v>195</v>
      </c>
      <c r="E164" s="181">
        <v>0</v>
      </c>
      <c r="F164" s="181">
        <v>0</v>
      </c>
      <c r="G164" s="181">
        <v>0</v>
      </c>
      <c r="H164" s="181">
        <v>92</v>
      </c>
      <c r="I164" s="206" t="s">
        <v>141</v>
      </c>
      <c r="J164" s="137" t="str">
        <f>IF(F164&gt;Data!$M$12,"World Record","-")</f>
        <v>-</v>
      </c>
    </row>
    <row r="165" spans="1:10" ht="16.5" thickBot="1">
      <c r="A165" s="55">
        <v>162</v>
      </c>
      <c r="B165" s="182">
        <v>119</v>
      </c>
      <c r="C165" s="183">
        <v>129</v>
      </c>
      <c r="D165" s="197" t="s">
        <v>220</v>
      </c>
      <c r="E165" s="184">
        <v>0</v>
      </c>
      <c r="F165" s="184">
        <v>0</v>
      </c>
      <c r="G165" s="184">
        <v>0</v>
      </c>
      <c r="H165" s="184">
        <v>92</v>
      </c>
      <c r="I165" s="205" t="s">
        <v>141</v>
      </c>
      <c r="J165" s="31" t="str">
        <f>IF(F165&gt;Data!$M$12,"World Record","-")</f>
        <v>-</v>
      </c>
    </row>
    <row r="166" spans="1:10" ht="16.5" thickBot="1">
      <c r="A166" s="55">
        <v>163</v>
      </c>
      <c r="B166" s="179">
        <v>119</v>
      </c>
      <c r="C166" s="180">
        <v>129</v>
      </c>
      <c r="D166" s="198" t="s">
        <v>472</v>
      </c>
      <c r="E166" s="181">
        <v>0</v>
      </c>
      <c r="F166" s="181">
        <v>0</v>
      </c>
      <c r="G166" s="181">
        <v>0</v>
      </c>
      <c r="H166" s="181">
        <v>92</v>
      </c>
      <c r="I166" s="206" t="s">
        <v>141</v>
      </c>
      <c r="J166" s="31" t="str">
        <f>IF(F166&gt;Data!$M$12,"World Record","-")</f>
        <v>-</v>
      </c>
    </row>
    <row r="167" spans="1:10" ht="16.5" thickBot="1">
      <c r="A167" s="55">
        <v>164</v>
      </c>
      <c r="B167" s="182">
        <v>119</v>
      </c>
      <c r="C167" s="183">
        <v>133</v>
      </c>
      <c r="D167" s="197" t="s">
        <v>288</v>
      </c>
      <c r="E167" s="184">
        <v>0</v>
      </c>
      <c r="F167" s="184">
        <v>0</v>
      </c>
      <c r="G167" s="184">
        <v>0</v>
      </c>
      <c r="H167" s="184">
        <v>90</v>
      </c>
      <c r="I167" s="205" t="s">
        <v>141</v>
      </c>
      <c r="J167" s="31" t="str">
        <f>IF(F167&gt;Data!$M$12,"World Record","-")</f>
        <v>-</v>
      </c>
    </row>
    <row r="168" spans="1:10" ht="16.5" thickBot="1">
      <c r="A168" s="55">
        <v>165</v>
      </c>
      <c r="B168" s="179">
        <v>119</v>
      </c>
      <c r="C168" s="180">
        <v>134</v>
      </c>
      <c r="D168" s="198" t="s">
        <v>506</v>
      </c>
      <c r="E168" s="181">
        <v>0</v>
      </c>
      <c r="F168" s="181">
        <v>0</v>
      </c>
      <c r="G168" s="181">
        <v>0</v>
      </c>
      <c r="H168" s="181">
        <v>89</v>
      </c>
      <c r="I168" s="206" t="s">
        <v>141</v>
      </c>
      <c r="J168" s="31" t="str">
        <f>IF(F168&gt;Data!$M$12,"World Record","-")</f>
        <v>-</v>
      </c>
    </row>
    <row r="169" spans="1:10" ht="16.5" thickBot="1">
      <c r="A169" s="55">
        <v>166</v>
      </c>
      <c r="B169" s="182">
        <v>119</v>
      </c>
      <c r="C169" s="183">
        <v>136</v>
      </c>
      <c r="D169" s="197" t="s">
        <v>299</v>
      </c>
      <c r="E169" s="184">
        <v>0</v>
      </c>
      <c r="F169" s="184">
        <v>0</v>
      </c>
      <c r="G169" s="184">
        <v>0</v>
      </c>
      <c r="H169" s="184">
        <v>87</v>
      </c>
      <c r="I169" s="205" t="s">
        <v>141</v>
      </c>
      <c r="J169" s="31" t="str">
        <f>IF(F169&gt;Data!$M$12,"World Record","-")</f>
        <v>-</v>
      </c>
    </row>
    <row r="170" spans="1:10" ht="16.5" thickBot="1">
      <c r="A170" s="55">
        <v>167</v>
      </c>
      <c r="B170" s="179">
        <v>119</v>
      </c>
      <c r="C170" s="180">
        <v>136</v>
      </c>
      <c r="D170" s="198" t="s">
        <v>223</v>
      </c>
      <c r="E170" s="181">
        <v>0</v>
      </c>
      <c r="F170" s="181">
        <v>0</v>
      </c>
      <c r="G170" s="181">
        <v>0</v>
      </c>
      <c r="H170" s="181">
        <v>87</v>
      </c>
      <c r="I170" s="206" t="s">
        <v>141</v>
      </c>
      <c r="J170" s="31" t="str">
        <f>IF(F170&gt;Data!$M$12,"World Record","-")</f>
        <v>-</v>
      </c>
    </row>
    <row r="171" spans="1:10" ht="16.5" thickBot="1">
      <c r="A171" s="55">
        <v>168</v>
      </c>
      <c r="B171" s="182">
        <v>119</v>
      </c>
      <c r="C171" s="183">
        <v>138</v>
      </c>
      <c r="D171" s="197" t="s">
        <v>410</v>
      </c>
      <c r="E171" s="184">
        <v>0</v>
      </c>
      <c r="F171" s="184">
        <v>0</v>
      </c>
      <c r="G171" s="184">
        <v>0</v>
      </c>
      <c r="H171" s="184">
        <v>84</v>
      </c>
      <c r="I171" s="205" t="s">
        <v>141</v>
      </c>
      <c r="J171" s="31" t="str">
        <f>IF(F171&gt;Data!$M$12,"World Record","-")</f>
        <v>-</v>
      </c>
    </row>
    <row r="172" spans="1:10" ht="16.5" thickBot="1">
      <c r="A172" s="55">
        <v>169</v>
      </c>
      <c r="B172" s="179">
        <v>119</v>
      </c>
      <c r="C172" s="180">
        <v>138</v>
      </c>
      <c r="D172" s="198" t="s">
        <v>426</v>
      </c>
      <c r="E172" s="181">
        <v>0</v>
      </c>
      <c r="F172" s="181">
        <v>0</v>
      </c>
      <c r="G172" s="181">
        <v>0</v>
      </c>
      <c r="H172" s="181">
        <v>84</v>
      </c>
      <c r="I172" s="206" t="s">
        <v>141</v>
      </c>
      <c r="J172" s="31" t="str">
        <f>IF(F172&gt;Data!$M$12,"World Record","-")</f>
        <v>-</v>
      </c>
    </row>
    <row r="173" spans="1:10" ht="16.5" thickBot="1">
      <c r="A173" s="55">
        <v>170</v>
      </c>
      <c r="B173" s="182">
        <v>119</v>
      </c>
      <c r="C173" s="183">
        <v>140</v>
      </c>
      <c r="D173" s="197" t="s">
        <v>492</v>
      </c>
      <c r="E173" s="184">
        <v>0</v>
      </c>
      <c r="F173" s="184">
        <v>0</v>
      </c>
      <c r="G173" s="184">
        <v>0</v>
      </c>
      <c r="H173" s="184">
        <v>83</v>
      </c>
      <c r="I173" s="205" t="s">
        <v>141</v>
      </c>
      <c r="J173" s="31" t="str">
        <f>IF(F173&gt;Data!$M$12,"World Record","-")</f>
        <v>-</v>
      </c>
    </row>
    <row r="174" spans="1:10" ht="16.5" thickBot="1">
      <c r="A174" s="55">
        <v>171</v>
      </c>
      <c r="B174" s="179">
        <v>119</v>
      </c>
      <c r="C174" s="180">
        <v>140</v>
      </c>
      <c r="D174" s="198" t="s">
        <v>278</v>
      </c>
      <c r="E174" s="181">
        <v>0</v>
      </c>
      <c r="F174" s="181">
        <v>0</v>
      </c>
      <c r="G174" s="181">
        <v>0</v>
      </c>
      <c r="H174" s="181">
        <v>83</v>
      </c>
      <c r="I174" s="206" t="s">
        <v>141</v>
      </c>
      <c r="J174" s="31" t="str">
        <f>IF(F174&gt;Data!$M$12,"World Record","-")</f>
        <v>-</v>
      </c>
    </row>
    <row r="175" spans="1:10" ht="16.5" thickBot="1">
      <c r="A175" s="55">
        <v>172</v>
      </c>
      <c r="B175" s="182">
        <v>119</v>
      </c>
      <c r="C175" s="183">
        <v>140</v>
      </c>
      <c r="D175" s="197" t="s">
        <v>171</v>
      </c>
      <c r="E175" s="184">
        <v>0</v>
      </c>
      <c r="F175" s="184">
        <v>0</v>
      </c>
      <c r="G175" s="184">
        <v>0</v>
      </c>
      <c r="H175" s="184">
        <v>83</v>
      </c>
      <c r="I175" s="205" t="s">
        <v>141</v>
      </c>
      <c r="J175" s="31" t="str">
        <f>IF(F175&gt;Data!$M$12,"World Record","-")</f>
        <v>-</v>
      </c>
    </row>
    <row r="176" spans="1:10" ht="16.5" thickBot="1">
      <c r="A176" s="55">
        <v>173</v>
      </c>
      <c r="B176" s="179">
        <v>119</v>
      </c>
      <c r="C176" s="180">
        <v>140</v>
      </c>
      <c r="D176" s="198" t="s">
        <v>174</v>
      </c>
      <c r="E176" s="181">
        <v>0</v>
      </c>
      <c r="F176" s="181">
        <v>0</v>
      </c>
      <c r="G176" s="181">
        <v>0</v>
      </c>
      <c r="H176" s="181">
        <v>83</v>
      </c>
      <c r="I176" s="206" t="s">
        <v>141</v>
      </c>
      <c r="J176" s="31" t="str">
        <f>IF(F176&gt;Data!$M$12,"World Record","-")</f>
        <v>-</v>
      </c>
    </row>
    <row r="177" spans="1:10" ht="16.5" thickBot="1">
      <c r="A177" s="55">
        <v>174</v>
      </c>
      <c r="B177" s="182">
        <v>119</v>
      </c>
      <c r="C177" s="183">
        <v>148</v>
      </c>
      <c r="D177" s="197" t="s">
        <v>312</v>
      </c>
      <c r="E177" s="184">
        <v>0</v>
      </c>
      <c r="F177" s="184">
        <v>0</v>
      </c>
      <c r="G177" s="184">
        <v>0</v>
      </c>
      <c r="H177" s="184">
        <v>81</v>
      </c>
      <c r="I177" s="205" t="s">
        <v>141</v>
      </c>
      <c r="J177" s="31" t="str">
        <f>IF(F177&gt;Data!$M$12,"World Record","-")</f>
        <v>-</v>
      </c>
    </row>
    <row r="178" spans="1:10" ht="16.5" thickBot="1">
      <c r="A178" s="55">
        <v>175</v>
      </c>
      <c r="B178" s="179">
        <v>119</v>
      </c>
      <c r="C178" s="180">
        <v>153</v>
      </c>
      <c r="D178" s="198" t="s">
        <v>422</v>
      </c>
      <c r="E178" s="181">
        <v>0</v>
      </c>
      <c r="F178" s="181">
        <v>0</v>
      </c>
      <c r="G178" s="181">
        <v>0</v>
      </c>
      <c r="H178" s="181">
        <v>74</v>
      </c>
      <c r="I178" s="206" t="s">
        <v>141</v>
      </c>
      <c r="J178" s="31" t="str">
        <f>IF(F178&gt;Data!$M$12,"World Record","-")</f>
        <v>-</v>
      </c>
    </row>
    <row r="179" spans="1:10" ht="16.5" thickBot="1">
      <c r="A179" s="55">
        <v>176</v>
      </c>
      <c r="B179" s="182">
        <v>119</v>
      </c>
      <c r="C179" s="183">
        <v>153</v>
      </c>
      <c r="D179" s="197" t="s">
        <v>443</v>
      </c>
      <c r="E179" s="184">
        <v>0</v>
      </c>
      <c r="F179" s="184">
        <v>0</v>
      </c>
      <c r="G179" s="184">
        <v>0</v>
      </c>
      <c r="H179" s="184">
        <v>74</v>
      </c>
      <c r="I179" s="205" t="s">
        <v>141</v>
      </c>
      <c r="J179" s="31" t="str">
        <f>IF(F179&gt;Data!$M$12,"World Record","-")</f>
        <v>-</v>
      </c>
    </row>
    <row r="180" spans="1:10" ht="16.5" thickBot="1">
      <c r="A180" s="55">
        <v>177</v>
      </c>
      <c r="B180" s="179">
        <v>119</v>
      </c>
      <c r="C180" s="180">
        <v>157</v>
      </c>
      <c r="D180" s="198" t="s">
        <v>170</v>
      </c>
      <c r="E180" s="181">
        <v>0</v>
      </c>
      <c r="F180" s="181">
        <v>0</v>
      </c>
      <c r="G180" s="181">
        <v>0</v>
      </c>
      <c r="H180" s="181">
        <v>72</v>
      </c>
      <c r="I180" s="206" t="s">
        <v>141</v>
      </c>
      <c r="J180" s="31" t="str">
        <f>IF(F180&gt;Data!$M$12,"World Record","-")</f>
        <v>-</v>
      </c>
    </row>
    <row r="181" spans="1:10" ht="16.5" thickBot="1">
      <c r="A181" s="55">
        <v>178</v>
      </c>
      <c r="B181" s="182">
        <v>119</v>
      </c>
      <c r="C181" s="183">
        <v>157</v>
      </c>
      <c r="D181" s="197" t="s">
        <v>468</v>
      </c>
      <c r="E181" s="184">
        <v>0</v>
      </c>
      <c r="F181" s="184">
        <v>0</v>
      </c>
      <c r="G181" s="184">
        <v>0</v>
      </c>
      <c r="H181" s="184">
        <v>72</v>
      </c>
      <c r="I181" s="205" t="s">
        <v>141</v>
      </c>
      <c r="J181" s="31" t="str">
        <f>IF(F181&gt;Data!$M$12,"World Record","-")</f>
        <v>-</v>
      </c>
    </row>
    <row r="182" spans="1:10" ht="16.5" thickBot="1">
      <c r="A182" s="55">
        <v>179</v>
      </c>
      <c r="B182" s="179">
        <v>119</v>
      </c>
      <c r="C182" s="180">
        <v>159</v>
      </c>
      <c r="D182" s="198" t="s">
        <v>489</v>
      </c>
      <c r="E182" s="181">
        <v>0</v>
      </c>
      <c r="F182" s="181">
        <v>0</v>
      </c>
      <c r="G182" s="181">
        <v>0</v>
      </c>
      <c r="H182" s="181">
        <v>71</v>
      </c>
      <c r="I182" s="206" t="s">
        <v>141</v>
      </c>
      <c r="J182" s="31" t="str">
        <f>IF(F182&gt;Data!$M$12,"World Record","-")</f>
        <v>-</v>
      </c>
    </row>
    <row r="183" spans="1:10" ht="16.5" thickBot="1">
      <c r="A183" s="55">
        <v>180</v>
      </c>
      <c r="B183" s="182">
        <v>119</v>
      </c>
      <c r="C183" s="183">
        <v>159</v>
      </c>
      <c r="D183" s="197" t="s">
        <v>466</v>
      </c>
      <c r="E183" s="184">
        <v>0</v>
      </c>
      <c r="F183" s="184">
        <v>0</v>
      </c>
      <c r="G183" s="184">
        <v>0</v>
      </c>
      <c r="H183" s="184">
        <v>71</v>
      </c>
      <c r="I183" s="205" t="s">
        <v>141</v>
      </c>
      <c r="J183" s="31" t="str">
        <f>IF(F183&gt;Data!$M$12,"World Record","-")</f>
        <v>-</v>
      </c>
    </row>
    <row r="184" spans="1:10" ht="16.5" thickBot="1">
      <c r="A184" s="55">
        <v>181</v>
      </c>
      <c r="B184" s="179">
        <v>119</v>
      </c>
      <c r="C184" s="180">
        <v>161</v>
      </c>
      <c r="D184" s="198" t="s">
        <v>498</v>
      </c>
      <c r="E184" s="181">
        <v>0</v>
      </c>
      <c r="F184" s="181">
        <v>0</v>
      </c>
      <c r="G184" s="181">
        <v>0</v>
      </c>
      <c r="H184" s="181">
        <v>68</v>
      </c>
      <c r="I184" s="206" t="s">
        <v>141</v>
      </c>
      <c r="J184" s="31" t="str">
        <f>IF(F184&gt;Data!$M$12,"World Record","-")</f>
        <v>-</v>
      </c>
    </row>
    <row r="185" spans="1:10" ht="16.5" thickBot="1">
      <c r="A185" s="55">
        <v>182</v>
      </c>
      <c r="B185" s="182">
        <v>119</v>
      </c>
      <c r="C185" s="183">
        <v>163</v>
      </c>
      <c r="D185" s="197" t="s">
        <v>411</v>
      </c>
      <c r="E185" s="184">
        <v>0</v>
      </c>
      <c r="F185" s="184">
        <v>0</v>
      </c>
      <c r="G185" s="184">
        <v>0</v>
      </c>
      <c r="H185" s="184">
        <v>66</v>
      </c>
      <c r="I185" s="205" t="s">
        <v>141</v>
      </c>
      <c r="J185" s="31" t="str">
        <f>IF(F185&gt;Data!$M$12,"World Record","-")</f>
        <v>-</v>
      </c>
    </row>
    <row r="186" spans="1:10" ht="16.5" thickBot="1">
      <c r="A186" s="55">
        <v>183</v>
      </c>
      <c r="B186" s="179">
        <v>119</v>
      </c>
      <c r="C186" s="180">
        <v>165</v>
      </c>
      <c r="D186" s="198" t="s">
        <v>502</v>
      </c>
      <c r="E186" s="181">
        <v>0</v>
      </c>
      <c r="F186" s="181">
        <v>0</v>
      </c>
      <c r="G186" s="181">
        <v>0</v>
      </c>
      <c r="H186" s="181">
        <v>63</v>
      </c>
      <c r="I186" s="206" t="s">
        <v>141</v>
      </c>
      <c r="J186" s="31" t="str">
        <f>IF(F186&gt;Data!$M$12,"World Record","-")</f>
        <v>-</v>
      </c>
    </row>
    <row r="187" spans="1:10" ht="16.5" thickBot="1">
      <c r="A187" s="55">
        <v>184</v>
      </c>
      <c r="B187" s="182">
        <v>119</v>
      </c>
      <c r="C187" s="183">
        <v>166</v>
      </c>
      <c r="D187" s="197" t="s">
        <v>204</v>
      </c>
      <c r="E187" s="184">
        <v>0</v>
      </c>
      <c r="F187" s="184">
        <v>0</v>
      </c>
      <c r="G187" s="184">
        <v>0</v>
      </c>
      <c r="H187" s="184">
        <v>62</v>
      </c>
      <c r="I187" s="205" t="s">
        <v>141</v>
      </c>
      <c r="J187" s="31" t="str">
        <f>IF(F187&gt;Data!$M$12,"World Record","-")</f>
        <v>-</v>
      </c>
    </row>
    <row r="188" spans="1:10" ht="16.5" thickBot="1">
      <c r="A188" s="55">
        <v>185</v>
      </c>
      <c r="B188" s="179">
        <v>119</v>
      </c>
      <c r="C188" s="180">
        <v>166</v>
      </c>
      <c r="D188" s="198" t="s">
        <v>217</v>
      </c>
      <c r="E188" s="181">
        <v>0</v>
      </c>
      <c r="F188" s="181">
        <v>0</v>
      </c>
      <c r="G188" s="181">
        <v>0</v>
      </c>
      <c r="H188" s="181">
        <v>62</v>
      </c>
      <c r="I188" s="206" t="s">
        <v>141</v>
      </c>
      <c r="J188" s="31" t="str">
        <f>IF(F188&gt;Data!$M$12,"World Record","-")</f>
        <v>-</v>
      </c>
    </row>
    <row r="189" spans="1:10" ht="16.5" thickBot="1">
      <c r="A189" s="55">
        <v>186</v>
      </c>
      <c r="B189" s="182">
        <v>119</v>
      </c>
      <c r="C189" s="183">
        <v>166</v>
      </c>
      <c r="D189" s="197" t="s">
        <v>417</v>
      </c>
      <c r="E189" s="184">
        <v>0</v>
      </c>
      <c r="F189" s="184">
        <v>0</v>
      </c>
      <c r="G189" s="184">
        <v>0</v>
      </c>
      <c r="H189" s="184">
        <v>62</v>
      </c>
      <c r="I189" s="205" t="s">
        <v>141</v>
      </c>
      <c r="J189" s="31" t="str">
        <f>IF(F189&gt;Data!$M$12,"World Record","-")</f>
        <v>-</v>
      </c>
    </row>
    <row r="190" spans="1:10" ht="16.5" thickBot="1">
      <c r="A190" s="55">
        <v>187</v>
      </c>
      <c r="B190" s="179">
        <v>119</v>
      </c>
      <c r="C190" s="180">
        <v>166</v>
      </c>
      <c r="D190" s="198" t="s">
        <v>165</v>
      </c>
      <c r="E190" s="181">
        <v>0</v>
      </c>
      <c r="F190" s="181">
        <v>0</v>
      </c>
      <c r="G190" s="181">
        <v>0</v>
      </c>
      <c r="H190" s="181">
        <v>62</v>
      </c>
      <c r="I190" s="206" t="s">
        <v>141</v>
      </c>
      <c r="J190" s="31" t="str">
        <f>IF(F190&gt;Data!$M$12,"World Record","-")</f>
        <v>-</v>
      </c>
    </row>
    <row r="191" spans="1:10" ht="16.5" thickBot="1">
      <c r="A191" s="55">
        <v>188</v>
      </c>
      <c r="B191" s="182">
        <v>119</v>
      </c>
      <c r="C191" s="183">
        <v>166</v>
      </c>
      <c r="D191" s="197" t="s">
        <v>253</v>
      </c>
      <c r="E191" s="184">
        <v>0</v>
      </c>
      <c r="F191" s="184">
        <v>0</v>
      </c>
      <c r="G191" s="184">
        <v>0</v>
      </c>
      <c r="H191" s="184">
        <v>62</v>
      </c>
      <c r="I191" s="205" t="s">
        <v>141</v>
      </c>
      <c r="J191" s="31" t="str">
        <f>IF(F191&gt;Data!$M$12,"World Record","-")</f>
        <v>-</v>
      </c>
    </row>
    <row r="192" spans="1:10" ht="16.5" thickBot="1">
      <c r="A192" s="55">
        <v>189</v>
      </c>
      <c r="B192" s="179">
        <v>119</v>
      </c>
      <c r="C192" s="180">
        <v>173</v>
      </c>
      <c r="D192" s="198" t="s">
        <v>393</v>
      </c>
      <c r="E192" s="181">
        <v>0</v>
      </c>
      <c r="F192" s="181">
        <v>0</v>
      </c>
      <c r="G192" s="181">
        <v>0</v>
      </c>
      <c r="H192" s="181">
        <v>60</v>
      </c>
      <c r="I192" s="206" t="s">
        <v>141</v>
      </c>
      <c r="J192" s="31" t="str">
        <f>IF(F192&gt;Data!$M$12,"World Record","-")</f>
        <v>-</v>
      </c>
    </row>
    <row r="193" spans="1:10" ht="16.5" thickBot="1">
      <c r="A193" s="55">
        <v>190</v>
      </c>
      <c r="B193" s="182">
        <v>119</v>
      </c>
      <c r="C193" s="183">
        <v>173</v>
      </c>
      <c r="D193" s="197" t="s">
        <v>496</v>
      </c>
      <c r="E193" s="184">
        <v>0</v>
      </c>
      <c r="F193" s="184">
        <v>0</v>
      </c>
      <c r="G193" s="184">
        <v>0</v>
      </c>
      <c r="H193" s="184">
        <v>60</v>
      </c>
      <c r="I193" s="205" t="s">
        <v>141</v>
      </c>
      <c r="J193" s="31" t="str">
        <f>IF(F193&gt;Data!$M$12,"World Record","-")</f>
        <v>-</v>
      </c>
    </row>
    <row r="194" spans="1:10" ht="16.5" thickBot="1">
      <c r="A194" s="55">
        <v>191</v>
      </c>
      <c r="B194" s="179">
        <v>119</v>
      </c>
      <c r="C194" s="180">
        <v>173</v>
      </c>
      <c r="D194" s="198" t="s">
        <v>252</v>
      </c>
      <c r="E194" s="181">
        <v>0</v>
      </c>
      <c r="F194" s="181">
        <v>0</v>
      </c>
      <c r="G194" s="181">
        <v>0</v>
      </c>
      <c r="H194" s="181">
        <v>60</v>
      </c>
      <c r="I194" s="206" t="s">
        <v>141</v>
      </c>
      <c r="J194" s="31" t="str">
        <f>IF(F194&gt;Data!$M$12,"World Record","-")</f>
        <v>-</v>
      </c>
    </row>
    <row r="195" spans="1:10" ht="16.5" thickBot="1">
      <c r="A195" s="55">
        <v>192</v>
      </c>
      <c r="B195" s="182">
        <v>119</v>
      </c>
      <c r="C195" s="183">
        <v>173</v>
      </c>
      <c r="D195" s="197" t="s">
        <v>375</v>
      </c>
      <c r="E195" s="184">
        <v>0</v>
      </c>
      <c r="F195" s="184">
        <v>0</v>
      </c>
      <c r="G195" s="184">
        <v>0</v>
      </c>
      <c r="H195" s="184">
        <v>60</v>
      </c>
      <c r="I195" s="205" t="s">
        <v>141</v>
      </c>
      <c r="J195" s="31" t="str">
        <f>IF(F195&gt;Data!$M$12,"World Record","-")</f>
        <v>-</v>
      </c>
    </row>
    <row r="196" spans="1:10" ht="16.5" thickBot="1">
      <c r="A196" s="55">
        <v>193</v>
      </c>
      <c r="B196" s="179">
        <v>119</v>
      </c>
      <c r="C196" s="180">
        <v>173</v>
      </c>
      <c r="D196" s="198" t="s">
        <v>374</v>
      </c>
      <c r="E196" s="181">
        <v>0</v>
      </c>
      <c r="F196" s="181">
        <v>0</v>
      </c>
      <c r="G196" s="181">
        <v>0</v>
      </c>
      <c r="H196" s="181">
        <v>60</v>
      </c>
      <c r="I196" s="206" t="s">
        <v>141</v>
      </c>
      <c r="J196" s="31" t="str">
        <f>IF(F196&gt;Data!$M$12,"World Record","-")</f>
        <v>-</v>
      </c>
    </row>
    <row r="197" spans="1:10" ht="16.5" thickBot="1">
      <c r="A197" s="55">
        <v>194</v>
      </c>
      <c r="B197" s="182">
        <v>119</v>
      </c>
      <c r="C197" s="183">
        <v>179</v>
      </c>
      <c r="D197" s="197" t="s">
        <v>301</v>
      </c>
      <c r="E197" s="184">
        <v>0</v>
      </c>
      <c r="F197" s="184">
        <v>0</v>
      </c>
      <c r="G197" s="184">
        <v>0</v>
      </c>
      <c r="H197" s="184">
        <v>57</v>
      </c>
      <c r="I197" s="205" t="s">
        <v>141</v>
      </c>
      <c r="J197" s="31" t="str">
        <f>IF(F197&gt;Data!$M$12,"World Record","-")</f>
        <v>-</v>
      </c>
    </row>
    <row r="198" spans="1:10" ht="16.5" thickBot="1">
      <c r="A198" s="55">
        <v>195</v>
      </c>
      <c r="B198" s="179">
        <v>119</v>
      </c>
      <c r="C198" s="180">
        <v>179</v>
      </c>
      <c r="D198" s="198" t="s">
        <v>463</v>
      </c>
      <c r="E198" s="181">
        <v>0</v>
      </c>
      <c r="F198" s="181">
        <v>0</v>
      </c>
      <c r="G198" s="181">
        <v>0</v>
      </c>
      <c r="H198" s="181">
        <v>57</v>
      </c>
      <c r="I198" s="206" t="s">
        <v>141</v>
      </c>
      <c r="J198" s="31" t="str">
        <f>IF(F198&gt;Data!$M$12,"World Record","-")</f>
        <v>-</v>
      </c>
    </row>
    <row r="199" spans="1:10" ht="16.5" thickBot="1">
      <c r="A199" s="55">
        <v>196</v>
      </c>
      <c r="B199" s="182">
        <v>119</v>
      </c>
      <c r="C199" s="183">
        <v>179</v>
      </c>
      <c r="D199" s="197" t="s">
        <v>471</v>
      </c>
      <c r="E199" s="184">
        <v>0</v>
      </c>
      <c r="F199" s="184">
        <v>0</v>
      </c>
      <c r="G199" s="184">
        <v>0</v>
      </c>
      <c r="H199" s="184">
        <v>57</v>
      </c>
      <c r="I199" s="205" t="s">
        <v>141</v>
      </c>
      <c r="J199" s="31" t="str">
        <f>IF(F199&gt;Data!$M$12,"World Record","-")</f>
        <v>-</v>
      </c>
    </row>
    <row r="200" spans="1:10" ht="16.5" thickBot="1">
      <c r="A200" s="55">
        <v>197</v>
      </c>
      <c r="B200" s="179">
        <v>119</v>
      </c>
      <c r="C200" s="180">
        <v>184</v>
      </c>
      <c r="D200" s="198" t="s">
        <v>420</v>
      </c>
      <c r="E200" s="181">
        <v>0</v>
      </c>
      <c r="F200" s="181">
        <v>0</v>
      </c>
      <c r="G200" s="181">
        <v>0</v>
      </c>
      <c r="H200" s="181">
        <v>54</v>
      </c>
      <c r="I200" s="206" t="s">
        <v>141</v>
      </c>
      <c r="J200" s="31" t="str">
        <f>IF(F200&gt;Data!$M$12,"World Record","-")</f>
        <v>-</v>
      </c>
    </row>
    <row r="201" spans="1:10" ht="16.5" thickBot="1">
      <c r="A201" s="55">
        <v>198</v>
      </c>
      <c r="B201" s="175">
        <v>119</v>
      </c>
      <c r="C201" s="176">
        <v>185</v>
      </c>
      <c r="D201" s="199" t="s">
        <v>448</v>
      </c>
      <c r="E201" s="178">
        <v>0</v>
      </c>
      <c r="F201" s="178">
        <v>0</v>
      </c>
      <c r="G201" s="178">
        <v>0</v>
      </c>
      <c r="H201" s="178">
        <v>53</v>
      </c>
      <c r="I201" s="31" t="str">
        <f>IF(F201&gt;Data!$K$12,"National Record","-")</f>
        <v>-</v>
      </c>
      <c r="J201" s="31" t="str">
        <f>IF(F201&gt;Data!$M$12,"World Record","-")</f>
        <v>-</v>
      </c>
    </row>
    <row r="202" spans="1:10" ht="16.5" thickBot="1">
      <c r="A202" s="55">
        <v>199</v>
      </c>
      <c r="B202" s="179">
        <v>119</v>
      </c>
      <c r="C202" s="180">
        <v>185</v>
      </c>
      <c r="D202" s="198" t="s">
        <v>503</v>
      </c>
      <c r="E202" s="181">
        <v>0</v>
      </c>
      <c r="F202" s="181">
        <v>0</v>
      </c>
      <c r="G202" s="181">
        <v>0</v>
      </c>
      <c r="H202" s="181">
        <v>53</v>
      </c>
      <c r="I202" s="31" t="str">
        <f>IF(F202&gt;Data!$K$12,"National Record","-")</f>
        <v>-</v>
      </c>
      <c r="J202" s="31" t="str">
        <f>IF(F202&gt;Data!$M$12,"World Record","-")</f>
        <v>-</v>
      </c>
    </row>
    <row r="203" spans="1:10" ht="16.5" thickBot="1">
      <c r="A203" s="55">
        <v>200</v>
      </c>
      <c r="B203" s="182">
        <v>119</v>
      </c>
      <c r="C203" s="183">
        <v>185</v>
      </c>
      <c r="D203" s="197" t="s">
        <v>361</v>
      </c>
      <c r="E203" s="184">
        <v>0</v>
      </c>
      <c r="F203" s="184">
        <v>0</v>
      </c>
      <c r="G203" s="184">
        <v>0</v>
      </c>
      <c r="H203" s="184">
        <v>53</v>
      </c>
      <c r="I203" s="31" t="str">
        <f>IF(F203&gt;Data!$K$12,"National Record","-")</f>
        <v>-</v>
      </c>
      <c r="J203" s="31" t="str">
        <f>IF(F203&gt;Data!$M$12,"World Record","-")</f>
        <v>-</v>
      </c>
    </row>
    <row r="204" spans="1:10" ht="16.5" thickBot="1">
      <c r="A204" s="55">
        <v>201</v>
      </c>
      <c r="B204" s="179">
        <v>119</v>
      </c>
      <c r="C204" s="180">
        <v>185</v>
      </c>
      <c r="D204" s="198" t="s">
        <v>327</v>
      </c>
      <c r="E204" s="181">
        <v>0</v>
      </c>
      <c r="F204" s="181">
        <v>0</v>
      </c>
      <c r="G204" s="181">
        <v>0</v>
      </c>
      <c r="H204" s="181">
        <v>53</v>
      </c>
      <c r="I204" s="31" t="str">
        <f>IF(F204&gt;Data!$K$12,"National Record","-")</f>
        <v>-</v>
      </c>
      <c r="J204" s="31" t="str">
        <f>IF(F204&gt;Data!$M$12,"World Record","-")</f>
        <v>-</v>
      </c>
    </row>
    <row r="205" spans="1:10" ht="16.5" thickBot="1">
      <c r="A205" s="55">
        <v>202</v>
      </c>
      <c r="B205" s="182">
        <v>119</v>
      </c>
      <c r="C205" s="183">
        <v>190</v>
      </c>
      <c r="D205" s="197" t="s">
        <v>335</v>
      </c>
      <c r="E205" s="184">
        <v>0</v>
      </c>
      <c r="F205" s="184">
        <v>0</v>
      </c>
      <c r="G205" s="184">
        <v>0</v>
      </c>
      <c r="H205" s="184">
        <v>51</v>
      </c>
      <c r="I205" s="31" t="str">
        <f>IF(F205&gt;Data!$K$12,"National Record","-")</f>
        <v>-</v>
      </c>
      <c r="J205" s="31" t="str">
        <f>IF(F205&gt;Data!$M$12,"World Record","-")</f>
        <v>-</v>
      </c>
    </row>
    <row r="206" spans="1:10" ht="16.5" thickBot="1">
      <c r="A206" s="55">
        <v>203</v>
      </c>
      <c r="B206" s="179">
        <v>119</v>
      </c>
      <c r="C206" s="180">
        <v>190</v>
      </c>
      <c r="D206" s="198" t="s">
        <v>249</v>
      </c>
      <c r="E206" s="181">
        <v>0</v>
      </c>
      <c r="F206" s="181">
        <v>0</v>
      </c>
      <c r="G206" s="181">
        <v>0</v>
      </c>
      <c r="H206" s="181">
        <v>51</v>
      </c>
      <c r="I206" s="31" t="str">
        <f>IF(F206&gt;Data!$K$12,"National Record","-")</f>
        <v>-</v>
      </c>
      <c r="J206" s="31" t="str">
        <f>IF(F206&gt;Data!$M$12,"World Record","-")</f>
        <v>-</v>
      </c>
    </row>
    <row r="207" spans="1:10" ht="16.5" thickBot="1">
      <c r="A207" s="55">
        <v>204</v>
      </c>
      <c r="B207" s="182">
        <v>119</v>
      </c>
      <c r="C207" s="183">
        <v>190</v>
      </c>
      <c r="D207" s="197" t="s">
        <v>413</v>
      </c>
      <c r="E207" s="184">
        <v>0</v>
      </c>
      <c r="F207" s="184">
        <v>0</v>
      </c>
      <c r="G207" s="184">
        <v>0</v>
      </c>
      <c r="H207" s="184">
        <v>51</v>
      </c>
      <c r="I207" s="31" t="str">
        <f>IF(F207&gt;Data!$K$12,"National Record","-")</f>
        <v>-</v>
      </c>
      <c r="J207" s="31" t="str">
        <f>IF(F207&gt;Data!$M$12,"World Record","-")</f>
        <v>-</v>
      </c>
    </row>
    <row r="208" spans="1:10" ht="16.5" thickBot="1">
      <c r="A208" s="55">
        <v>205</v>
      </c>
      <c r="B208" s="179">
        <v>119</v>
      </c>
      <c r="C208" s="180">
        <v>190</v>
      </c>
      <c r="D208" s="198" t="s">
        <v>332</v>
      </c>
      <c r="E208" s="181">
        <v>0</v>
      </c>
      <c r="F208" s="181">
        <v>0</v>
      </c>
      <c r="G208" s="181">
        <v>0</v>
      </c>
      <c r="H208" s="181">
        <v>51</v>
      </c>
      <c r="I208" s="31" t="str">
        <f>IF(F208&gt;Data!$K$12,"National Record","-")</f>
        <v>-</v>
      </c>
      <c r="J208" s="31" t="str">
        <f>IF(F208&gt;Data!$M$12,"World Record","-")</f>
        <v>-</v>
      </c>
    </row>
    <row r="209" spans="1:10" ht="16.5" thickBot="1">
      <c r="A209" s="55">
        <v>206</v>
      </c>
      <c r="B209" s="182">
        <v>119</v>
      </c>
      <c r="C209" s="183">
        <v>190</v>
      </c>
      <c r="D209" s="197" t="s">
        <v>363</v>
      </c>
      <c r="E209" s="184">
        <v>0</v>
      </c>
      <c r="F209" s="184">
        <v>0</v>
      </c>
      <c r="G209" s="184">
        <v>0</v>
      </c>
      <c r="H209" s="184">
        <v>51</v>
      </c>
      <c r="I209" s="31" t="str">
        <f>IF(F209&gt;Data!$K$12,"National Record","-")</f>
        <v>-</v>
      </c>
      <c r="J209" s="31" t="str">
        <f>IF(F209&gt;Data!$M$12,"World Record","-")</f>
        <v>-</v>
      </c>
    </row>
    <row r="210" spans="1:10" ht="16.5" thickBot="1">
      <c r="A210" s="55">
        <v>207</v>
      </c>
      <c r="B210" s="179">
        <v>119</v>
      </c>
      <c r="C210" s="180">
        <v>195</v>
      </c>
      <c r="D210" s="198" t="s">
        <v>282</v>
      </c>
      <c r="E210" s="181">
        <v>0</v>
      </c>
      <c r="F210" s="181">
        <v>0</v>
      </c>
      <c r="G210" s="181">
        <v>0</v>
      </c>
      <c r="H210" s="181">
        <v>48</v>
      </c>
      <c r="I210" s="31" t="str">
        <f>IF(F210&gt;Data!$K$12,"National Record","-")</f>
        <v>-</v>
      </c>
      <c r="J210" s="31" t="str">
        <f>IF(F210&gt;Data!$M$12,"World Record","-")</f>
        <v>-</v>
      </c>
    </row>
    <row r="211" spans="1:10" ht="16.5" thickBot="1">
      <c r="A211" s="55">
        <v>208</v>
      </c>
      <c r="B211" s="182">
        <v>119</v>
      </c>
      <c r="C211" s="183">
        <v>195</v>
      </c>
      <c r="D211" s="197" t="s">
        <v>230</v>
      </c>
      <c r="E211" s="184">
        <v>0</v>
      </c>
      <c r="F211" s="184">
        <v>0</v>
      </c>
      <c r="G211" s="184">
        <v>0</v>
      </c>
      <c r="H211" s="184">
        <v>48</v>
      </c>
      <c r="I211" s="31" t="str">
        <f>IF(F211&gt;Data!$K$12,"National Record","-")</f>
        <v>-</v>
      </c>
      <c r="J211" s="31" t="str">
        <f>IF(F211&gt;Data!$M$12,"World Record","-")</f>
        <v>-</v>
      </c>
    </row>
    <row r="212" spans="1:10" ht="16.5" thickBot="1">
      <c r="A212" s="55">
        <v>209</v>
      </c>
      <c r="B212" s="179">
        <v>119</v>
      </c>
      <c r="C212" s="180">
        <v>197</v>
      </c>
      <c r="D212" s="198" t="s">
        <v>474</v>
      </c>
      <c r="E212" s="181">
        <v>0</v>
      </c>
      <c r="F212" s="181">
        <v>0</v>
      </c>
      <c r="G212" s="181">
        <v>0</v>
      </c>
      <c r="H212" s="181">
        <v>45</v>
      </c>
      <c r="I212" s="31" t="str">
        <f>IF(F212&gt;Data!$K$12,"National Record","-")</f>
        <v>-</v>
      </c>
      <c r="J212" s="31" t="str">
        <f>IF(F212&gt;Data!$M$12,"World Record","-")</f>
        <v>-</v>
      </c>
    </row>
    <row r="213" spans="1:10" ht="16.5" thickBot="1">
      <c r="A213" s="55">
        <v>210</v>
      </c>
      <c r="B213" s="182">
        <v>119</v>
      </c>
      <c r="C213" s="183">
        <v>199</v>
      </c>
      <c r="D213" s="197" t="s">
        <v>430</v>
      </c>
      <c r="E213" s="184">
        <v>0</v>
      </c>
      <c r="F213" s="184">
        <v>0</v>
      </c>
      <c r="G213" s="184">
        <v>0</v>
      </c>
      <c r="H213" s="184">
        <v>42</v>
      </c>
      <c r="I213" s="31" t="str">
        <f>IF(F213&gt;Data!$K$12,"National Record","-")</f>
        <v>-</v>
      </c>
      <c r="J213" s="31" t="str">
        <f>IF(F213&gt;Data!$M$12,"World Record","-")</f>
        <v>-</v>
      </c>
    </row>
    <row r="214" spans="1:10" ht="16.5" thickBot="1">
      <c r="A214" s="55">
        <v>211</v>
      </c>
      <c r="B214" s="179">
        <v>119</v>
      </c>
      <c r="C214" s="180">
        <v>199</v>
      </c>
      <c r="D214" s="198" t="s">
        <v>352</v>
      </c>
      <c r="E214" s="181">
        <v>0</v>
      </c>
      <c r="F214" s="181">
        <v>0</v>
      </c>
      <c r="G214" s="181">
        <v>0</v>
      </c>
      <c r="H214" s="181">
        <v>42</v>
      </c>
      <c r="I214" s="31" t="str">
        <f>IF(F214&gt;Data!$K$12,"National Record","-")</f>
        <v>-</v>
      </c>
      <c r="J214" s="31" t="str">
        <f>IF(F214&gt;Data!$M$12,"World Record","-")</f>
        <v>-</v>
      </c>
    </row>
    <row r="215" spans="1:10" ht="16.5" thickBot="1">
      <c r="A215" s="55">
        <v>212</v>
      </c>
      <c r="B215" s="182">
        <v>119</v>
      </c>
      <c r="C215" s="183">
        <v>199</v>
      </c>
      <c r="D215" s="197" t="s">
        <v>321</v>
      </c>
      <c r="E215" s="184">
        <v>0</v>
      </c>
      <c r="F215" s="184">
        <v>0</v>
      </c>
      <c r="G215" s="184">
        <v>0</v>
      </c>
      <c r="H215" s="184">
        <v>42</v>
      </c>
      <c r="I215" s="31" t="str">
        <f>IF(F215&gt;Data!$K$12,"National Record","-")</f>
        <v>-</v>
      </c>
      <c r="J215" s="31" t="str">
        <f>IF(F215&gt;Data!$M$12,"World Record","-")</f>
        <v>-</v>
      </c>
    </row>
    <row r="216" spans="1:10" ht="16.5" thickBot="1">
      <c r="A216" s="55">
        <v>213</v>
      </c>
      <c r="B216" s="179">
        <v>119</v>
      </c>
      <c r="C216" s="180">
        <v>199</v>
      </c>
      <c r="D216" s="198" t="s">
        <v>317</v>
      </c>
      <c r="E216" s="181">
        <v>0</v>
      </c>
      <c r="F216" s="181">
        <v>0</v>
      </c>
      <c r="G216" s="181">
        <v>0</v>
      </c>
      <c r="H216" s="181">
        <v>42</v>
      </c>
      <c r="I216" s="31" t="str">
        <f>IF(F216&gt;Data!$K$12,"National Record","-")</f>
        <v>-</v>
      </c>
      <c r="J216" s="31" t="str">
        <f>IF(F216&gt;Data!$M$12,"World Record","-")</f>
        <v>-</v>
      </c>
    </row>
    <row r="217" spans="1:10" ht="16.5" thickBot="1">
      <c r="A217" s="55">
        <v>214</v>
      </c>
      <c r="B217" s="182">
        <v>119</v>
      </c>
      <c r="C217" s="183">
        <v>199</v>
      </c>
      <c r="D217" s="197" t="s">
        <v>367</v>
      </c>
      <c r="E217" s="184">
        <v>0</v>
      </c>
      <c r="F217" s="184">
        <v>0</v>
      </c>
      <c r="G217" s="184">
        <v>0</v>
      </c>
      <c r="H217" s="184">
        <v>42</v>
      </c>
      <c r="I217" s="31" t="str">
        <f>IF(F217&gt;Data!$K$12,"National Record","-")</f>
        <v>-</v>
      </c>
      <c r="J217" s="31" t="str">
        <f>IF(F217&gt;Data!$M$12,"World Record","-")</f>
        <v>-</v>
      </c>
    </row>
    <row r="218" spans="1:10" ht="16.5" thickBot="1">
      <c r="A218" s="55">
        <v>215</v>
      </c>
      <c r="B218" s="179">
        <v>119</v>
      </c>
      <c r="C218" s="180">
        <v>199</v>
      </c>
      <c r="D218" s="198" t="s">
        <v>266</v>
      </c>
      <c r="E218" s="181">
        <v>0</v>
      </c>
      <c r="F218" s="181">
        <v>0</v>
      </c>
      <c r="G218" s="181">
        <v>0</v>
      </c>
      <c r="H218" s="181">
        <v>42</v>
      </c>
      <c r="I218" s="31" t="str">
        <f>IF(F218&gt;Data!$K$12,"National Record","-")</f>
        <v>-</v>
      </c>
      <c r="J218" s="31" t="str">
        <f>IF(F218&gt;Data!$M$12,"World Record","-")</f>
        <v>-</v>
      </c>
    </row>
    <row r="219" spans="1:10" ht="16.5" thickBot="1">
      <c r="A219" s="55">
        <v>216</v>
      </c>
      <c r="B219" s="182">
        <v>119</v>
      </c>
      <c r="C219" s="183">
        <v>205</v>
      </c>
      <c r="D219" s="197" t="s">
        <v>435</v>
      </c>
      <c r="E219" s="184">
        <v>0</v>
      </c>
      <c r="F219" s="184">
        <v>0</v>
      </c>
      <c r="G219" s="184">
        <v>0</v>
      </c>
      <c r="H219" s="184">
        <v>41</v>
      </c>
      <c r="I219" s="31" t="str">
        <f>IF(F219&gt;Data!$K$12,"National Record","-")</f>
        <v>-</v>
      </c>
      <c r="J219" s="31" t="str">
        <f>IF(F219&gt;Data!$M$12,"World Record","-")</f>
        <v>-</v>
      </c>
    </row>
    <row r="220" spans="1:10" ht="16.5" thickBot="1">
      <c r="A220" s="55">
        <v>217</v>
      </c>
      <c r="B220" s="179">
        <v>119</v>
      </c>
      <c r="C220" s="180">
        <v>205</v>
      </c>
      <c r="D220" s="198" t="s">
        <v>224</v>
      </c>
      <c r="E220" s="181">
        <v>0</v>
      </c>
      <c r="F220" s="181">
        <v>0</v>
      </c>
      <c r="G220" s="181">
        <v>0</v>
      </c>
      <c r="H220" s="181">
        <v>41</v>
      </c>
      <c r="I220" s="31" t="str">
        <f>IF(F220&gt;Data!$K$12,"National Record","-")</f>
        <v>-</v>
      </c>
      <c r="J220" s="31" t="str">
        <f>IF(F220&gt;Data!$M$12,"World Record","-")</f>
        <v>-</v>
      </c>
    </row>
    <row r="221" spans="1:10" ht="16.5" thickBot="1">
      <c r="A221" s="55">
        <v>218</v>
      </c>
      <c r="B221" s="182">
        <v>119</v>
      </c>
      <c r="C221" s="183">
        <v>205</v>
      </c>
      <c r="D221" s="197" t="s">
        <v>493</v>
      </c>
      <c r="E221" s="184">
        <v>0</v>
      </c>
      <c r="F221" s="184">
        <v>0</v>
      </c>
      <c r="G221" s="184">
        <v>0</v>
      </c>
      <c r="H221" s="184">
        <v>41</v>
      </c>
      <c r="I221" s="31" t="str">
        <f>IF(F221&gt;Data!$K$12,"National Record","-")</f>
        <v>-</v>
      </c>
      <c r="J221" s="31" t="str">
        <f>IF(F221&gt;Data!$M$12,"World Record","-")</f>
        <v>-</v>
      </c>
    </row>
    <row r="222" spans="1:10" ht="16.5" thickBot="1">
      <c r="A222" s="55">
        <v>219</v>
      </c>
      <c r="B222" s="179">
        <v>119</v>
      </c>
      <c r="C222" s="180">
        <v>205</v>
      </c>
      <c r="D222" s="198" t="s">
        <v>478</v>
      </c>
      <c r="E222" s="181">
        <v>0</v>
      </c>
      <c r="F222" s="181">
        <v>0</v>
      </c>
      <c r="G222" s="181">
        <v>0</v>
      </c>
      <c r="H222" s="181">
        <v>41</v>
      </c>
      <c r="I222" s="31" t="str">
        <f>IF(F222&gt;Data!$K$12,"National Record","-")</f>
        <v>-</v>
      </c>
      <c r="J222" s="31" t="str">
        <f>IF(F222&gt;Data!$M$12,"World Record","-")</f>
        <v>-</v>
      </c>
    </row>
    <row r="223" spans="1:10" ht="16.5" thickBot="1">
      <c r="A223" s="55">
        <v>220</v>
      </c>
      <c r="B223" s="182">
        <v>119</v>
      </c>
      <c r="C223" s="183">
        <v>205</v>
      </c>
      <c r="D223" s="197" t="s">
        <v>307</v>
      </c>
      <c r="E223" s="184">
        <v>0</v>
      </c>
      <c r="F223" s="184">
        <v>0</v>
      </c>
      <c r="G223" s="184">
        <v>0</v>
      </c>
      <c r="H223" s="184">
        <v>41</v>
      </c>
      <c r="I223" s="31" t="str">
        <f>IF(F223&gt;Data!$K$12,"National Record","-")</f>
        <v>-</v>
      </c>
      <c r="J223" s="31" t="str">
        <f>IF(F223&gt;Data!$M$12,"World Record","-")</f>
        <v>-</v>
      </c>
    </row>
    <row r="224" spans="1:10" ht="16.5" thickBot="1">
      <c r="A224" s="55">
        <v>221</v>
      </c>
      <c r="B224" s="179">
        <v>119</v>
      </c>
      <c r="C224" s="180">
        <v>212</v>
      </c>
      <c r="D224" s="198" t="s">
        <v>167</v>
      </c>
      <c r="E224" s="181">
        <v>0</v>
      </c>
      <c r="F224" s="181">
        <v>0</v>
      </c>
      <c r="G224" s="181">
        <v>0</v>
      </c>
      <c r="H224" s="181">
        <v>36</v>
      </c>
      <c r="I224" s="31" t="str">
        <f>IF(F224&gt;Data!$K$12,"National Record","-")</f>
        <v>-</v>
      </c>
      <c r="J224" s="31" t="str">
        <f>IF(F224&gt;Data!$M$12,"World Record","-")</f>
        <v>-</v>
      </c>
    </row>
    <row r="225" spans="1:10" ht="16.5" thickBot="1">
      <c r="A225" s="55">
        <v>222</v>
      </c>
      <c r="B225" s="182">
        <v>119</v>
      </c>
      <c r="C225" s="183">
        <v>213</v>
      </c>
      <c r="D225" s="197" t="s">
        <v>281</v>
      </c>
      <c r="E225" s="184">
        <v>0</v>
      </c>
      <c r="F225" s="184">
        <v>0</v>
      </c>
      <c r="G225" s="184">
        <v>0</v>
      </c>
      <c r="H225" s="184">
        <v>34</v>
      </c>
      <c r="I225" s="31" t="str">
        <f>IF(F225&gt;Data!$K$12,"National Record","-")</f>
        <v>-</v>
      </c>
      <c r="J225" s="31" t="str">
        <f>IF(F225&gt;Data!$M$12,"World Record","-")</f>
        <v>-</v>
      </c>
    </row>
    <row r="226" spans="1:10" ht="16.5" thickBot="1">
      <c r="A226" s="55">
        <v>223</v>
      </c>
      <c r="B226" s="179">
        <v>119</v>
      </c>
      <c r="C226" s="180">
        <v>214</v>
      </c>
      <c r="D226" s="198" t="s">
        <v>343</v>
      </c>
      <c r="E226" s="181">
        <v>0</v>
      </c>
      <c r="F226" s="181">
        <v>0</v>
      </c>
      <c r="G226" s="181">
        <v>0</v>
      </c>
      <c r="H226" s="181">
        <v>32</v>
      </c>
      <c r="I226" s="149" t="str">
        <f>IF(F226&gt;Data!$K$12,"National Record","-")</f>
        <v>-</v>
      </c>
      <c r="J226" s="149" t="str">
        <f>IF(F226&gt;Data!$M$12,"World Record","-")</f>
        <v>-</v>
      </c>
    </row>
    <row r="227" spans="1:10" ht="16.5" thickBot="1">
      <c r="A227" s="55">
        <v>224</v>
      </c>
      <c r="B227" s="182">
        <v>119</v>
      </c>
      <c r="C227" s="183">
        <v>214</v>
      </c>
      <c r="D227" s="197" t="s">
        <v>447</v>
      </c>
      <c r="E227" s="184">
        <v>0</v>
      </c>
      <c r="F227" s="184">
        <v>0</v>
      </c>
      <c r="G227" s="184">
        <v>0</v>
      </c>
      <c r="H227" s="184">
        <v>32</v>
      </c>
      <c r="I227" s="31" t="str">
        <f>IF(F227&gt;Data!$K$12,"National Record","-")</f>
        <v>-</v>
      </c>
      <c r="J227" s="31" t="str">
        <f>IF(F227&gt;Data!$M$12,"World Record","-")</f>
        <v>-</v>
      </c>
    </row>
    <row r="228" spans="1:10" ht="16.5" thickBot="1">
      <c r="A228" s="55">
        <v>225</v>
      </c>
      <c r="B228" s="179">
        <v>119</v>
      </c>
      <c r="C228" s="180">
        <v>214</v>
      </c>
      <c r="D228" s="198" t="s">
        <v>351</v>
      </c>
      <c r="E228" s="181">
        <v>0</v>
      </c>
      <c r="F228" s="181">
        <v>0</v>
      </c>
      <c r="G228" s="181">
        <v>0</v>
      </c>
      <c r="H228" s="181">
        <v>32</v>
      </c>
      <c r="I228" s="31" t="str">
        <f>IF(F228&gt;Data!$K$12,"National Record","-")</f>
        <v>-</v>
      </c>
      <c r="J228" s="31" t="str">
        <f>IF(F228&gt;Data!$M$12,"World Record","-")</f>
        <v>-</v>
      </c>
    </row>
    <row r="229" spans="1:10" ht="16.5" thickBot="1">
      <c r="A229" s="55">
        <v>226</v>
      </c>
      <c r="B229" s="182">
        <v>119</v>
      </c>
      <c r="C229" s="183">
        <v>214</v>
      </c>
      <c r="D229" s="197" t="s">
        <v>462</v>
      </c>
      <c r="E229" s="184">
        <v>0</v>
      </c>
      <c r="F229" s="184">
        <v>0</v>
      </c>
      <c r="G229" s="184">
        <v>0</v>
      </c>
      <c r="H229" s="184">
        <v>32</v>
      </c>
      <c r="I229" s="31" t="str">
        <f>IF(F229&gt;Data!$K$12,"National Record","-")</f>
        <v>-</v>
      </c>
      <c r="J229" s="31" t="str">
        <f>IF(F229&gt;Data!$M$12,"World Record","-")</f>
        <v>-</v>
      </c>
    </row>
    <row r="230" spans="1:10" ht="16.5" thickBot="1">
      <c r="A230" s="55">
        <v>227</v>
      </c>
      <c r="B230" s="179">
        <v>119</v>
      </c>
      <c r="C230" s="180">
        <v>214</v>
      </c>
      <c r="D230" s="198" t="s">
        <v>431</v>
      </c>
      <c r="E230" s="181">
        <v>0</v>
      </c>
      <c r="F230" s="181">
        <v>0</v>
      </c>
      <c r="G230" s="181">
        <v>0</v>
      </c>
      <c r="H230" s="181">
        <v>32</v>
      </c>
      <c r="I230" s="31" t="str">
        <f>IF(F230&gt;Data!$K$12,"National Record","-")</f>
        <v>-</v>
      </c>
      <c r="J230" s="31" t="str">
        <f>IF(F230&gt;Data!$M$12,"World Record","-")</f>
        <v>-</v>
      </c>
    </row>
    <row r="231" spans="1:10" ht="16.5" thickBot="1">
      <c r="A231" s="55">
        <v>228</v>
      </c>
      <c r="B231" s="182">
        <v>119</v>
      </c>
      <c r="C231" s="183">
        <v>214</v>
      </c>
      <c r="D231" s="197" t="s">
        <v>446</v>
      </c>
      <c r="E231" s="184">
        <v>0</v>
      </c>
      <c r="F231" s="184">
        <v>0</v>
      </c>
      <c r="G231" s="184">
        <v>0</v>
      </c>
      <c r="H231" s="184">
        <v>32</v>
      </c>
      <c r="I231" s="31" t="str">
        <f>IF(F231&gt;Data!$K$12,"National Record","-")</f>
        <v>-</v>
      </c>
      <c r="J231" s="31" t="str">
        <f>IF(F231&gt;Data!$M$12,"World Record","-")</f>
        <v>-</v>
      </c>
    </row>
    <row r="232" spans="1:10" ht="16.5" thickBot="1">
      <c r="A232" s="55">
        <v>229</v>
      </c>
      <c r="B232" s="179">
        <v>119</v>
      </c>
      <c r="C232" s="180">
        <v>214</v>
      </c>
      <c r="D232" s="198" t="s">
        <v>219</v>
      </c>
      <c r="E232" s="181">
        <v>0</v>
      </c>
      <c r="F232" s="181">
        <v>0</v>
      </c>
      <c r="G232" s="181">
        <v>0</v>
      </c>
      <c r="H232" s="181">
        <v>32</v>
      </c>
      <c r="I232" s="31" t="str">
        <f>IF(F232&gt;Data!$K$12,"National Record","-")</f>
        <v>-</v>
      </c>
      <c r="J232" s="31" t="str">
        <f>IF(F232&gt;Data!$M$12,"World Record","-")</f>
        <v>-</v>
      </c>
    </row>
    <row r="233" spans="1:10" ht="16.5" thickBot="1">
      <c r="A233" s="55">
        <v>230</v>
      </c>
      <c r="B233" s="182">
        <v>119</v>
      </c>
      <c r="C233" s="183">
        <v>222</v>
      </c>
      <c r="D233" s="197" t="s">
        <v>465</v>
      </c>
      <c r="E233" s="184">
        <v>0</v>
      </c>
      <c r="F233" s="184">
        <v>0</v>
      </c>
      <c r="G233" s="184">
        <v>0</v>
      </c>
      <c r="H233" s="184">
        <v>30</v>
      </c>
      <c r="I233" s="31" t="str">
        <f>IF(F233&gt;Data!$K$12,"National Record","-")</f>
        <v>-</v>
      </c>
      <c r="J233" s="31" t="str">
        <f>IF(F233&gt;Data!$M$12,"World Record","-")</f>
        <v>-</v>
      </c>
    </row>
    <row r="234" spans="1:10" ht="16.5" thickBot="1">
      <c r="A234" s="55">
        <v>231</v>
      </c>
      <c r="B234" s="179">
        <v>119</v>
      </c>
      <c r="C234" s="180">
        <v>222</v>
      </c>
      <c r="D234" s="198" t="s">
        <v>458</v>
      </c>
      <c r="E234" s="181">
        <v>0</v>
      </c>
      <c r="F234" s="181">
        <v>0</v>
      </c>
      <c r="G234" s="181">
        <v>0</v>
      </c>
      <c r="H234" s="181">
        <v>30</v>
      </c>
      <c r="I234" s="116" t="str">
        <f>IF(F234&gt;Data!$K$12,"National Record","-")</f>
        <v>-</v>
      </c>
      <c r="J234" s="116" t="str">
        <f>IF(F234&gt;Data!$M$12,"World Record","-")</f>
        <v>-</v>
      </c>
    </row>
    <row r="235" spans="1:10" ht="16.5" thickBot="1">
      <c r="A235" s="55">
        <v>232</v>
      </c>
      <c r="B235" s="182">
        <v>119</v>
      </c>
      <c r="C235" s="183">
        <v>222</v>
      </c>
      <c r="D235" s="197" t="s">
        <v>285</v>
      </c>
      <c r="E235" s="184">
        <v>0</v>
      </c>
      <c r="F235" s="184">
        <v>0</v>
      </c>
      <c r="G235" s="184">
        <v>0</v>
      </c>
      <c r="H235" s="184">
        <v>30</v>
      </c>
      <c r="I235" s="31" t="str">
        <f>IF(F235&gt;Data!$K$12,"National Record","-")</f>
        <v>-</v>
      </c>
      <c r="J235" s="31" t="str">
        <f>IF(F235&gt;Data!$M$12,"World Record","-")</f>
        <v>-</v>
      </c>
    </row>
    <row r="236" spans="1:10" ht="16.5" thickBot="1">
      <c r="A236" s="55">
        <v>233</v>
      </c>
      <c r="B236" s="179">
        <v>119</v>
      </c>
      <c r="C236" s="180">
        <v>222</v>
      </c>
      <c r="D236" s="198" t="s">
        <v>164</v>
      </c>
      <c r="E236" s="181">
        <v>0</v>
      </c>
      <c r="F236" s="181">
        <v>0</v>
      </c>
      <c r="G236" s="181">
        <v>0</v>
      </c>
      <c r="H236" s="181">
        <v>30</v>
      </c>
      <c r="I236" s="31" t="str">
        <f>IF(F236&gt;Data!$K$12,"National Record","-")</f>
        <v>-</v>
      </c>
      <c r="J236" s="31" t="str">
        <f>IF(F236&gt;Data!$M$12,"World Record","-")</f>
        <v>-</v>
      </c>
    </row>
    <row r="237" spans="1:10" ht="16.5" thickBot="1">
      <c r="A237" s="55">
        <v>234</v>
      </c>
      <c r="B237" s="182">
        <v>119</v>
      </c>
      <c r="C237" s="183">
        <v>222</v>
      </c>
      <c r="D237" s="197" t="s">
        <v>273</v>
      </c>
      <c r="E237" s="184">
        <v>0</v>
      </c>
      <c r="F237" s="184">
        <v>0</v>
      </c>
      <c r="G237" s="184">
        <v>0</v>
      </c>
      <c r="H237" s="184">
        <v>30</v>
      </c>
      <c r="I237" s="31" t="str">
        <f>IF(F237&gt;Data!$K$12,"National Record","-")</f>
        <v>-</v>
      </c>
      <c r="J237" s="31" t="str">
        <f>IF(F237&gt;Data!$M$12,"World Record","-")</f>
        <v>-</v>
      </c>
    </row>
    <row r="238" spans="1:10" ht="16.5" thickBot="1">
      <c r="A238" s="55">
        <v>235</v>
      </c>
      <c r="B238" s="179">
        <v>119</v>
      </c>
      <c r="C238" s="180">
        <v>222</v>
      </c>
      <c r="D238" s="198" t="s">
        <v>211</v>
      </c>
      <c r="E238" s="181">
        <v>0</v>
      </c>
      <c r="F238" s="181">
        <v>0</v>
      </c>
      <c r="G238" s="181">
        <v>0</v>
      </c>
      <c r="H238" s="181">
        <v>30</v>
      </c>
      <c r="I238" s="31" t="str">
        <f>IF(F238&gt;Data!$K$12,"National Record","-")</f>
        <v>-</v>
      </c>
      <c r="J238" s="31" t="str">
        <f>IF(F238&gt;Data!$M$12,"World Record","-")</f>
        <v>-</v>
      </c>
    </row>
    <row r="239" spans="1:10" ht="16.5" thickBot="1">
      <c r="A239" s="55">
        <v>236</v>
      </c>
      <c r="B239" s="182">
        <v>119</v>
      </c>
      <c r="C239" s="183">
        <v>222</v>
      </c>
      <c r="D239" s="197" t="s">
        <v>259</v>
      </c>
      <c r="E239" s="184">
        <v>0</v>
      </c>
      <c r="F239" s="184">
        <v>0</v>
      </c>
      <c r="G239" s="184">
        <v>0</v>
      </c>
      <c r="H239" s="184">
        <v>30</v>
      </c>
      <c r="I239" s="31" t="str">
        <f>IF(F239&gt;Data!$K$12,"National Record","-")</f>
        <v>-</v>
      </c>
      <c r="J239" s="31" t="str">
        <f>IF(F239&gt;Data!$M$12,"World Record","-")</f>
        <v>-</v>
      </c>
    </row>
    <row r="240" spans="1:10" ht="16.5" thickBot="1">
      <c r="A240" s="55">
        <v>237</v>
      </c>
      <c r="B240" s="179">
        <v>119</v>
      </c>
      <c r="C240" s="180">
        <v>222</v>
      </c>
      <c r="D240" s="198" t="s">
        <v>469</v>
      </c>
      <c r="E240" s="181">
        <v>0</v>
      </c>
      <c r="F240" s="181">
        <v>0</v>
      </c>
      <c r="G240" s="181">
        <v>0</v>
      </c>
      <c r="H240" s="181">
        <v>30</v>
      </c>
      <c r="I240" s="31" t="str">
        <f>IF(F240&gt;Data!$K$12,"National Record","-")</f>
        <v>-</v>
      </c>
      <c r="J240" s="31" t="str">
        <f>IF(F240&gt;Data!$M$12,"World Record","-")</f>
        <v>-</v>
      </c>
    </row>
    <row r="241" spans="1:10" ht="16.5" thickBot="1">
      <c r="A241" s="55">
        <v>238</v>
      </c>
      <c r="B241" s="182">
        <v>119</v>
      </c>
      <c r="C241" s="183">
        <v>235</v>
      </c>
      <c r="D241" s="197" t="s">
        <v>276</v>
      </c>
      <c r="E241" s="184">
        <v>0</v>
      </c>
      <c r="F241" s="184">
        <v>0</v>
      </c>
      <c r="G241" s="184">
        <v>0</v>
      </c>
      <c r="H241" s="184">
        <v>26</v>
      </c>
      <c r="I241" s="31" t="str">
        <f>IF(F241&gt;Data!$K$12,"National Record","-")</f>
        <v>-</v>
      </c>
      <c r="J241" s="31" t="str">
        <f>IF(F241&gt;Data!$M$12,"World Record","-")</f>
        <v>-</v>
      </c>
    </row>
    <row r="242" spans="1:10" ht="16.5" thickBot="1">
      <c r="A242" s="55">
        <v>239</v>
      </c>
      <c r="B242" s="179">
        <v>119</v>
      </c>
      <c r="C242" s="180">
        <v>235</v>
      </c>
      <c r="D242" s="198" t="s">
        <v>508</v>
      </c>
      <c r="E242" s="181">
        <v>0</v>
      </c>
      <c r="F242" s="181">
        <v>0</v>
      </c>
      <c r="G242" s="181">
        <v>0</v>
      </c>
      <c r="H242" s="181">
        <v>26</v>
      </c>
      <c r="I242" s="31" t="str">
        <f>IF(F242&gt;Data!$K$12,"National Record","-")</f>
        <v>-</v>
      </c>
      <c r="J242" s="31" t="str">
        <f>IF(F242&gt;Data!$M$12,"World Record","-")</f>
        <v>-</v>
      </c>
    </row>
    <row r="243" spans="1:10" ht="16.5" thickBot="1">
      <c r="A243" s="55">
        <v>240</v>
      </c>
      <c r="B243" s="182">
        <v>119</v>
      </c>
      <c r="C243" s="183">
        <v>235</v>
      </c>
      <c r="D243" s="197" t="s">
        <v>222</v>
      </c>
      <c r="E243" s="184">
        <v>0</v>
      </c>
      <c r="F243" s="184">
        <v>0</v>
      </c>
      <c r="G243" s="184">
        <v>0</v>
      </c>
      <c r="H243" s="184">
        <v>26</v>
      </c>
      <c r="I243" s="31" t="str">
        <f>IF(F243&gt;Data!$K$12,"National Record","-")</f>
        <v>-</v>
      </c>
      <c r="J243" s="31" t="str">
        <f>IF(F243&gt;Data!$M$12,"World Record","-")</f>
        <v>-</v>
      </c>
    </row>
    <row r="244" spans="1:10" ht="16.5" thickBot="1">
      <c r="A244" s="55">
        <v>241</v>
      </c>
      <c r="B244" s="179">
        <v>119</v>
      </c>
      <c r="C244" s="180">
        <v>239</v>
      </c>
      <c r="D244" s="198" t="s">
        <v>434</v>
      </c>
      <c r="E244" s="181">
        <v>0</v>
      </c>
      <c r="F244" s="181">
        <v>0</v>
      </c>
      <c r="G244" s="181">
        <v>0</v>
      </c>
      <c r="H244" s="181">
        <v>21</v>
      </c>
      <c r="I244" s="31" t="str">
        <f>IF(F244&gt;Data!$K$12,"National Record","-")</f>
        <v>-</v>
      </c>
      <c r="J244" s="31" t="str">
        <f>IF(F244&gt;Data!$M$12,"World Record","-")</f>
        <v>-</v>
      </c>
    </row>
    <row r="245" spans="1:10" ht="16.5" thickBot="1">
      <c r="A245" s="55">
        <v>242</v>
      </c>
      <c r="B245" s="182">
        <v>119</v>
      </c>
      <c r="C245" s="183">
        <v>239</v>
      </c>
      <c r="D245" s="197" t="s">
        <v>191</v>
      </c>
      <c r="E245" s="184">
        <v>0</v>
      </c>
      <c r="F245" s="184">
        <v>0</v>
      </c>
      <c r="G245" s="184">
        <v>0</v>
      </c>
      <c r="H245" s="184">
        <v>21</v>
      </c>
      <c r="I245" s="31" t="str">
        <f>IF(F245&gt;Data!$K$12,"National Record","-")</f>
        <v>-</v>
      </c>
      <c r="J245" s="31" t="str">
        <f>IF(F245&gt;Data!$M$12,"World Record","-")</f>
        <v>-</v>
      </c>
    </row>
    <row r="246" spans="1:10" ht="16.5" thickBot="1">
      <c r="A246" s="55">
        <v>243</v>
      </c>
      <c r="B246" s="179">
        <v>119</v>
      </c>
      <c r="C246" s="180">
        <v>239</v>
      </c>
      <c r="D246" s="198" t="s">
        <v>482</v>
      </c>
      <c r="E246" s="181">
        <v>0</v>
      </c>
      <c r="F246" s="181">
        <v>0</v>
      </c>
      <c r="G246" s="181">
        <v>0</v>
      </c>
      <c r="H246" s="181">
        <v>21</v>
      </c>
      <c r="I246" s="31" t="str">
        <f>IF(F246&gt;Data!$K$12,"National Record","-")</f>
        <v>-</v>
      </c>
      <c r="J246" s="31" t="str">
        <f>IF(F246&gt;Data!$M$12,"World Record","-")</f>
        <v>-</v>
      </c>
    </row>
    <row r="247" spans="1:10" ht="16.5" thickBot="1">
      <c r="A247" s="55">
        <v>244</v>
      </c>
      <c r="B247" s="182">
        <v>119</v>
      </c>
      <c r="C247" s="183">
        <v>239</v>
      </c>
      <c r="D247" s="197" t="s">
        <v>477</v>
      </c>
      <c r="E247" s="184">
        <v>0</v>
      </c>
      <c r="F247" s="184">
        <v>0</v>
      </c>
      <c r="G247" s="184">
        <v>0</v>
      </c>
      <c r="H247" s="184">
        <v>21</v>
      </c>
      <c r="I247" s="31" t="str">
        <f>IF(F247&gt;Data!$K$12,"National Record","-")</f>
        <v>-</v>
      </c>
      <c r="J247" s="31" t="str">
        <f>IF(F247&gt;Data!$M$12,"World Record","-")</f>
        <v>-</v>
      </c>
    </row>
    <row r="248" spans="1:10" ht="16.5" thickBot="1">
      <c r="A248" s="55">
        <v>245</v>
      </c>
      <c r="B248" s="179">
        <v>119</v>
      </c>
      <c r="C248" s="180">
        <v>239</v>
      </c>
      <c r="D248" s="198" t="s">
        <v>254</v>
      </c>
      <c r="E248" s="181">
        <v>0</v>
      </c>
      <c r="F248" s="181">
        <v>0</v>
      </c>
      <c r="G248" s="181">
        <v>0</v>
      </c>
      <c r="H248" s="181">
        <v>21</v>
      </c>
      <c r="I248" s="31" t="str">
        <f>IF(F248&gt;Data!$K$12,"National Record","-")</f>
        <v>-</v>
      </c>
      <c r="J248" s="31" t="str">
        <f>IF(F248&gt;Data!$M$12,"World Record","-")</f>
        <v>-</v>
      </c>
    </row>
    <row r="249" spans="1:10" ht="16.5" thickBot="1">
      <c r="A249" s="55">
        <v>246</v>
      </c>
      <c r="B249" s="182">
        <v>119</v>
      </c>
      <c r="C249" s="183">
        <v>239</v>
      </c>
      <c r="D249" s="197" t="s">
        <v>483</v>
      </c>
      <c r="E249" s="184">
        <v>0</v>
      </c>
      <c r="F249" s="184">
        <v>0</v>
      </c>
      <c r="G249" s="184">
        <v>0</v>
      </c>
      <c r="H249" s="184">
        <v>21</v>
      </c>
      <c r="I249" s="31" t="str">
        <f>IF(F249&gt;Data!$K$12,"National Record","-")</f>
        <v>-</v>
      </c>
      <c r="J249" s="31" t="str">
        <f>IF(F249&gt;Data!$M$12,"World Record","-")</f>
        <v>-</v>
      </c>
    </row>
    <row r="250" spans="1:10" ht="16.5" thickBot="1">
      <c r="A250" s="55">
        <v>247</v>
      </c>
      <c r="B250" s="179">
        <v>119</v>
      </c>
      <c r="C250" s="180">
        <v>239</v>
      </c>
      <c r="D250" s="198" t="s">
        <v>449</v>
      </c>
      <c r="E250" s="181">
        <v>0</v>
      </c>
      <c r="F250" s="181">
        <v>0</v>
      </c>
      <c r="G250" s="181">
        <v>0</v>
      </c>
      <c r="H250" s="181">
        <v>21</v>
      </c>
      <c r="I250" s="31" t="str">
        <f>IF(F250&gt;Data!$K$12,"National Record","-")</f>
        <v>-</v>
      </c>
      <c r="J250" s="31" t="str">
        <f>IF(F250&gt;Data!$M$12,"World Record","-")</f>
        <v>-</v>
      </c>
    </row>
    <row r="251" spans="1:10" ht="16.5" thickBot="1">
      <c r="A251" s="55">
        <v>248</v>
      </c>
      <c r="B251" s="182">
        <v>119</v>
      </c>
      <c r="C251" s="183">
        <v>239</v>
      </c>
      <c r="D251" s="197" t="s">
        <v>438</v>
      </c>
      <c r="E251" s="184">
        <v>0</v>
      </c>
      <c r="F251" s="184">
        <v>0</v>
      </c>
      <c r="G251" s="184">
        <v>0</v>
      </c>
      <c r="H251" s="184">
        <v>21</v>
      </c>
      <c r="I251" s="31" t="str">
        <f>IF(F251&gt;Data!$K$12,"National Record","-")</f>
        <v>-</v>
      </c>
      <c r="J251" s="31" t="str">
        <f>IF(F251&gt;Data!$M$12,"World Record","-")</f>
        <v>-</v>
      </c>
    </row>
    <row r="252" spans="1:10" ht="16.5" thickBot="1">
      <c r="A252" s="55">
        <v>249</v>
      </c>
      <c r="B252" s="179">
        <v>119</v>
      </c>
      <c r="C252" s="180">
        <v>239</v>
      </c>
      <c r="D252" s="198" t="s">
        <v>510</v>
      </c>
      <c r="E252" s="181">
        <v>0</v>
      </c>
      <c r="F252" s="181">
        <v>0</v>
      </c>
      <c r="G252" s="181">
        <v>0</v>
      </c>
      <c r="H252" s="181">
        <v>21</v>
      </c>
      <c r="I252" s="31" t="str">
        <f>IF(F252&gt;Data!$K$12,"National Record","-")</f>
        <v>-</v>
      </c>
      <c r="J252" s="31" t="str">
        <f>IF(F252&gt;Data!$M$12,"World Record","-")</f>
        <v>-</v>
      </c>
    </row>
    <row r="253" spans="1:10" ht="16.5" thickBot="1">
      <c r="A253" s="55">
        <v>250</v>
      </c>
      <c r="B253" s="182">
        <v>119</v>
      </c>
      <c r="C253" s="183">
        <v>239</v>
      </c>
      <c r="D253" s="197" t="s">
        <v>437</v>
      </c>
      <c r="E253" s="184">
        <v>0</v>
      </c>
      <c r="F253" s="184">
        <v>0</v>
      </c>
      <c r="G253" s="184">
        <v>0</v>
      </c>
      <c r="H253" s="184">
        <v>21</v>
      </c>
      <c r="I253" s="31" t="str">
        <f>IF(F253&gt;Data!$K$12,"National Record","-")</f>
        <v>-</v>
      </c>
      <c r="J253" s="31" t="str">
        <f>IF(F253&gt;Data!$M$12,"World Record","-")</f>
        <v>-</v>
      </c>
    </row>
    <row r="254" spans="1:10" ht="16.5" thickBot="1">
      <c r="A254" s="55">
        <v>251</v>
      </c>
      <c r="B254" s="179">
        <v>119</v>
      </c>
      <c r="C254" s="180">
        <v>239</v>
      </c>
      <c r="D254" s="198" t="s">
        <v>452</v>
      </c>
      <c r="E254" s="181">
        <v>0</v>
      </c>
      <c r="F254" s="181">
        <v>0</v>
      </c>
      <c r="G254" s="181">
        <v>0</v>
      </c>
      <c r="H254" s="181">
        <v>21</v>
      </c>
      <c r="I254" s="31" t="str">
        <f>IF(F254&gt;Data!$K$12,"National Record","-")</f>
        <v>-</v>
      </c>
      <c r="J254" s="31" t="str">
        <f>IF(F254&gt;Data!$M$12,"World Record","-")</f>
        <v>-</v>
      </c>
    </row>
    <row r="255" spans="1:10" ht="16.5" thickBot="1">
      <c r="A255" s="55">
        <v>252</v>
      </c>
      <c r="B255" s="182">
        <v>119</v>
      </c>
      <c r="C255" s="183">
        <v>239</v>
      </c>
      <c r="D255" s="197" t="s">
        <v>460</v>
      </c>
      <c r="E255" s="184">
        <v>0</v>
      </c>
      <c r="F255" s="184">
        <v>0</v>
      </c>
      <c r="G255" s="184">
        <v>0</v>
      </c>
      <c r="H255" s="184">
        <v>21</v>
      </c>
      <c r="I255" s="31" t="str">
        <f>IF(F255&gt;Data!$K$12,"National Record","-")</f>
        <v>-</v>
      </c>
      <c r="J255" s="31" t="str">
        <f>IF(F255&gt;Data!$M$12,"World Record","-")</f>
        <v>-</v>
      </c>
    </row>
    <row r="256" spans="1:10" ht="16.5" thickBot="1">
      <c r="A256" s="55">
        <v>253</v>
      </c>
      <c r="B256" s="179">
        <v>119</v>
      </c>
      <c r="C256" s="180">
        <v>239</v>
      </c>
      <c r="D256" s="198" t="s">
        <v>182</v>
      </c>
      <c r="E256" s="181">
        <v>0</v>
      </c>
      <c r="F256" s="181">
        <v>0</v>
      </c>
      <c r="G256" s="181">
        <v>0</v>
      </c>
      <c r="H256" s="181">
        <v>21</v>
      </c>
      <c r="I256" s="31" t="str">
        <f>IF(F256&gt;Data!$K$12,"National Record","-")</f>
        <v>-</v>
      </c>
      <c r="J256" s="31" t="str">
        <f>IF(F256&gt;Data!$M$12,"World Record","-")</f>
        <v>-</v>
      </c>
    </row>
    <row r="257" spans="1:10" ht="16.5" thickBot="1">
      <c r="A257" s="55">
        <v>254</v>
      </c>
      <c r="B257" s="182">
        <v>119</v>
      </c>
      <c r="C257" s="183">
        <v>239</v>
      </c>
      <c r="D257" s="197" t="s">
        <v>198</v>
      </c>
      <c r="E257" s="184">
        <v>0</v>
      </c>
      <c r="F257" s="184">
        <v>0</v>
      </c>
      <c r="G257" s="184">
        <v>0</v>
      </c>
      <c r="H257" s="184">
        <v>21</v>
      </c>
      <c r="I257" s="31" t="str">
        <f>IF(F257&gt;Data!$K$12,"National Record","-")</f>
        <v>-</v>
      </c>
      <c r="J257" s="31" t="str">
        <f>IF(F257&gt;Data!$M$12,"World Record","-")</f>
        <v>-</v>
      </c>
    </row>
    <row r="258" spans="1:10" ht="16.5" thickBot="1">
      <c r="A258" s="55">
        <v>255</v>
      </c>
      <c r="B258" s="179">
        <v>119</v>
      </c>
      <c r="C258" s="180">
        <v>239</v>
      </c>
      <c r="D258" s="198" t="s">
        <v>216</v>
      </c>
      <c r="E258" s="181">
        <v>0</v>
      </c>
      <c r="F258" s="181">
        <v>0</v>
      </c>
      <c r="G258" s="181">
        <v>0</v>
      </c>
      <c r="H258" s="181">
        <v>21</v>
      </c>
      <c r="I258" s="31" t="str">
        <f>IF(F258&gt;Data!$K$12,"National Record","-")</f>
        <v>-</v>
      </c>
      <c r="J258" s="31" t="str">
        <f>IF(F258&gt;Data!$M$12,"World Record","-")</f>
        <v>-</v>
      </c>
    </row>
    <row r="259" spans="1:10" ht="16.5" thickBot="1">
      <c r="A259" s="55">
        <v>256</v>
      </c>
      <c r="B259" s="182">
        <v>119</v>
      </c>
      <c r="C259" s="183">
        <v>239</v>
      </c>
      <c r="D259" s="197" t="s">
        <v>300</v>
      </c>
      <c r="E259" s="184">
        <v>0</v>
      </c>
      <c r="F259" s="184">
        <v>0</v>
      </c>
      <c r="G259" s="184">
        <v>0</v>
      </c>
      <c r="H259" s="184">
        <v>21</v>
      </c>
      <c r="I259" s="31" t="str">
        <f>IF(F259&gt;Data!$K$12,"National Record","-")</f>
        <v>-</v>
      </c>
      <c r="J259" s="31" t="str">
        <f>IF(F259&gt;Data!$M$12,"World Record","-")</f>
        <v>-</v>
      </c>
    </row>
    <row r="260" spans="1:10" ht="16.5" thickBot="1">
      <c r="A260" s="55">
        <v>257</v>
      </c>
      <c r="B260" s="179">
        <v>119</v>
      </c>
      <c r="C260" s="180">
        <v>239</v>
      </c>
      <c r="D260" s="198" t="s">
        <v>209</v>
      </c>
      <c r="E260" s="181">
        <v>0</v>
      </c>
      <c r="F260" s="181">
        <v>0</v>
      </c>
      <c r="G260" s="181">
        <v>0</v>
      </c>
      <c r="H260" s="181">
        <v>21</v>
      </c>
      <c r="I260" s="31" t="str">
        <f>IF(F260&gt;Data!$K$12,"National Record","-")</f>
        <v>-</v>
      </c>
      <c r="J260" s="31" t="str">
        <f>IF(F260&gt;Data!$M$12,"World Record","-")</f>
        <v>-</v>
      </c>
    </row>
    <row r="261" spans="1:10" ht="16.5" thickBot="1">
      <c r="A261" s="55">
        <v>258</v>
      </c>
      <c r="B261" s="182">
        <v>119</v>
      </c>
      <c r="C261" s="183">
        <v>239</v>
      </c>
      <c r="D261" s="197" t="s">
        <v>444</v>
      </c>
      <c r="E261" s="184">
        <v>0</v>
      </c>
      <c r="F261" s="184">
        <v>0</v>
      </c>
      <c r="G261" s="184">
        <v>0</v>
      </c>
      <c r="H261" s="184">
        <v>21</v>
      </c>
      <c r="I261" s="31" t="str">
        <f>IF(F261&gt;Data!$K$12,"National Record","-")</f>
        <v>-</v>
      </c>
      <c r="J261" s="31" t="str">
        <f>IF(F261&gt;Data!$M$12,"World Record","-")</f>
        <v>-</v>
      </c>
    </row>
    <row r="262" spans="1:10" ht="16.5" thickBot="1">
      <c r="A262" s="55">
        <v>259</v>
      </c>
      <c r="B262" s="179">
        <v>119</v>
      </c>
      <c r="C262" s="180">
        <v>257</v>
      </c>
      <c r="D262" s="198" t="s">
        <v>187</v>
      </c>
      <c r="E262" s="181">
        <v>0</v>
      </c>
      <c r="F262" s="181">
        <v>0</v>
      </c>
      <c r="G262" s="181">
        <v>0</v>
      </c>
      <c r="H262" s="181">
        <v>20</v>
      </c>
      <c r="I262" s="31" t="str">
        <f>IF(F262&gt;Data!$K$12,"National Record","-")</f>
        <v>-</v>
      </c>
      <c r="J262" s="31" t="str">
        <f>IF(F262&gt;Data!$M$12,"World Record","-")</f>
        <v>-</v>
      </c>
    </row>
    <row r="263" spans="1:10" ht="16.5" thickBot="1">
      <c r="A263" s="55">
        <v>260</v>
      </c>
      <c r="B263" s="182">
        <v>119</v>
      </c>
      <c r="C263" s="183">
        <v>259</v>
      </c>
      <c r="D263" s="197" t="s">
        <v>229</v>
      </c>
      <c r="E263" s="184">
        <v>0</v>
      </c>
      <c r="F263" s="184">
        <v>0</v>
      </c>
      <c r="G263" s="184">
        <v>0</v>
      </c>
      <c r="H263" s="184">
        <v>17</v>
      </c>
      <c r="I263" s="31" t="str">
        <f>IF(F263&gt;Data!$K$12,"National Record","-")</f>
        <v>-</v>
      </c>
      <c r="J263" s="31" t="str">
        <f>IF(F263&gt;Data!$M$12,"World Record","-")</f>
        <v>-</v>
      </c>
    </row>
    <row r="264" spans="1:10" ht="16.5" thickBot="1">
      <c r="A264" s="55">
        <v>261</v>
      </c>
      <c r="B264" s="179">
        <v>119</v>
      </c>
      <c r="C264" s="180">
        <v>260</v>
      </c>
      <c r="D264" s="198" t="s">
        <v>190</v>
      </c>
      <c r="E264" s="181">
        <v>0</v>
      </c>
      <c r="F264" s="181">
        <v>0</v>
      </c>
      <c r="G264" s="181">
        <v>0</v>
      </c>
      <c r="H264" s="181">
        <v>11</v>
      </c>
      <c r="I264" s="31" t="str">
        <f>IF(F264&gt;Data!$K$12,"National Record","-")</f>
        <v>-</v>
      </c>
      <c r="J264" s="31" t="str">
        <f>IF(F264&gt;Data!$M$12,"World Record","-")</f>
        <v>-</v>
      </c>
    </row>
    <row r="265" spans="1:10" ht="16.5" thickBot="1">
      <c r="A265" s="55">
        <v>262</v>
      </c>
      <c r="B265" s="182">
        <v>119</v>
      </c>
      <c r="C265" s="183">
        <v>260</v>
      </c>
      <c r="D265" s="197" t="s">
        <v>473</v>
      </c>
      <c r="E265" s="184">
        <v>0</v>
      </c>
      <c r="F265" s="184">
        <v>0</v>
      </c>
      <c r="G265" s="184">
        <v>0</v>
      </c>
      <c r="H265" s="184">
        <v>11</v>
      </c>
      <c r="I265" s="31" t="str">
        <f>IF(F265&gt;Data!$K$12,"National Record","-")</f>
        <v>-</v>
      </c>
      <c r="J265" s="31" t="str">
        <f>IF(F265&gt;Data!$M$12,"World Record","-")</f>
        <v>-</v>
      </c>
    </row>
    <row r="266" spans="1:10" ht="16.5" thickBot="1">
      <c r="A266" s="55">
        <v>263</v>
      </c>
      <c r="B266" s="179">
        <v>119</v>
      </c>
      <c r="C266" s="180">
        <v>260</v>
      </c>
      <c r="D266" s="198" t="s">
        <v>306</v>
      </c>
      <c r="E266" s="181">
        <v>0</v>
      </c>
      <c r="F266" s="181">
        <v>0</v>
      </c>
      <c r="G266" s="181">
        <v>0</v>
      </c>
      <c r="H266" s="181">
        <v>11</v>
      </c>
      <c r="I266" s="31" t="str">
        <f>IF(F266&gt;Data!$K$12,"National Record","-")</f>
        <v>-</v>
      </c>
      <c r="J266" s="31" t="str">
        <f>IF(F266&gt;Data!$M$12,"World Record","-")</f>
        <v>-</v>
      </c>
    </row>
    <row r="267" spans="1:10" ht="16.5" thickBot="1">
      <c r="A267" s="55">
        <v>264</v>
      </c>
      <c r="B267" s="182">
        <v>119</v>
      </c>
      <c r="C267" s="183">
        <v>260</v>
      </c>
      <c r="D267" s="197" t="s">
        <v>328</v>
      </c>
      <c r="E267" s="184">
        <v>0</v>
      </c>
      <c r="F267" s="184">
        <v>0</v>
      </c>
      <c r="G267" s="184">
        <v>0</v>
      </c>
      <c r="H267" s="184">
        <v>11</v>
      </c>
      <c r="I267" s="31" t="str">
        <f>IF(F267&gt;Data!$K$12,"National Record","-")</f>
        <v>-</v>
      </c>
      <c r="J267" s="31" t="str">
        <f>IF(F267&gt;Data!$M$12,"World Record","-")</f>
        <v>-</v>
      </c>
    </row>
    <row r="268" spans="1:10" ht="16.5" thickBot="1">
      <c r="A268" s="55">
        <v>265</v>
      </c>
      <c r="B268" s="179">
        <v>119</v>
      </c>
      <c r="C268" s="180">
        <v>260</v>
      </c>
      <c r="D268" s="198" t="s">
        <v>302</v>
      </c>
      <c r="E268" s="181">
        <v>0</v>
      </c>
      <c r="F268" s="181">
        <v>0</v>
      </c>
      <c r="G268" s="181">
        <v>0</v>
      </c>
      <c r="H268" s="181">
        <v>11</v>
      </c>
      <c r="I268" s="31" t="str">
        <f>IF(F268&gt;Data!$K$12,"National Record","-")</f>
        <v>-</v>
      </c>
      <c r="J268" s="31" t="str">
        <f>IF(F268&gt;Data!$M$12,"World Record","-")</f>
        <v>-</v>
      </c>
    </row>
    <row r="269" spans="1:10" ht="16.5" thickBot="1">
      <c r="A269" s="55">
        <v>266</v>
      </c>
      <c r="B269" s="182">
        <v>119</v>
      </c>
      <c r="C269" s="183">
        <v>260</v>
      </c>
      <c r="D269" s="197" t="s">
        <v>495</v>
      </c>
      <c r="E269" s="184">
        <v>0</v>
      </c>
      <c r="F269" s="184">
        <v>0</v>
      </c>
      <c r="G269" s="184">
        <v>0</v>
      </c>
      <c r="H269" s="184">
        <v>11</v>
      </c>
      <c r="I269" s="31" t="str">
        <f>IF(F269&gt;Data!$K$12,"National Record","-")</f>
        <v>-</v>
      </c>
      <c r="J269" s="31" t="str">
        <f>IF(F269&gt;Data!$M$12,"World Record","-")</f>
        <v>-</v>
      </c>
    </row>
    <row r="270" spans="1:10" ht="16.5" thickBot="1">
      <c r="A270" s="55">
        <v>267</v>
      </c>
      <c r="B270" s="179">
        <v>119</v>
      </c>
      <c r="C270" s="180">
        <v>260</v>
      </c>
      <c r="D270" s="198" t="s">
        <v>480</v>
      </c>
      <c r="E270" s="181">
        <v>0</v>
      </c>
      <c r="F270" s="181">
        <v>0</v>
      </c>
      <c r="G270" s="181">
        <v>0</v>
      </c>
      <c r="H270" s="181">
        <v>11</v>
      </c>
      <c r="I270" s="31" t="str">
        <f>IF(F270&gt;Data!$K$12,"National Record","-")</f>
        <v>-</v>
      </c>
      <c r="J270" s="31" t="str">
        <f>IF(F270&gt;Data!$M$12,"World Record","-")</f>
        <v>-</v>
      </c>
    </row>
    <row r="271" spans="1:10" ht="16.5" thickBot="1">
      <c r="A271" s="55">
        <v>268</v>
      </c>
      <c r="B271" s="182">
        <v>119</v>
      </c>
      <c r="C271" s="183">
        <v>260</v>
      </c>
      <c r="D271" s="197" t="s">
        <v>309</v>
      </c>
      <c r="E271" s="184">
        <v>0</v>
      </c>
      <c r="F271" s="184">
        <v>0</v>
      </c>
      <c r="G271" s="184">
        <v>0</v>
      </c>
      <c r="H271" s="184">
        <v>11</v>
      </c>
      <c r="I271" s="31" t="str">
        <f>IF(F271&gt;Data!$K$12,"National Record","-")</f>
        <v>-</v>
      </c>
      <c r="J271" s="31" t="str">
        <f>IF(F271&gt;Data!$M$12,"World Record","-")</f>
        <v>-</v>
      </c>
    </row>
    <row r="272" spans="1:10" ht="16.5" thickBot="1">
      <c r="A272" s="55">
        <v>269</v>
      </c>
      <c r="B272" s="179">
        <v>119</v>
      </c>
      <c r="C272" s="180">
        <v>260</v>
      </c>
      <c r="D272" s="198" t="s">
        <v>244</v>
      </c>
      <c r="E272" s="181">
        <v>0</v>
      </c>
      <c r="F272" s="181">
        <v>0</v>
      </c>
      <c r="G272" s="181">
        <v>0</v>
      </c>
      <c r="H272" s="181">
        <v>11</v>
      </c>
      <c r="I272" s="31" t="str">
        <f>IF(F272&gt;Data!$K$12,"National Record","-")</f>
        <v>-</v>
      </c>
      <c r="J272" s="31" t="str">
        <f>IF(F272&gt;Data!$M$12,"World Record","-")</f>
        <v>-</v>
      </c>
    </row>
    <row r="273" spans="1:10" ht="16.5" thickBot="1">
      <c r="A273" s="55">
        <v>270</v>
      </c>
      <c r="B273" s="182">
        <v>119</v>
      </c>
      <c r="C273" s="183">
        <v>260</v>
      </c>
      <c r="D273" s="197" t="s">
        <v>484</v>
      </c>
      <c r="E273" s="184">
        <v>0</v>
      </c>
      <c r="F273" s="184">
        <v>0</v>
      </c>
      <c r="G273" s="184">
        <v>0</v>
      </c>
      <c r="H273" s="184">
        <v>11</v>
      </c>
      <c r="I273" s="31" t="str">
        <f>IF(F273&gt;Data!$K$12,"National Record","-")</f>
        <v>-</v>
      </c>
      <c r="J273" s="31" t="str">
        <f>IF(F273&gt;Data!$M$12,"World Record","-")</f>
        <v>-</v>
      </c>
    </row>
    <row r="274" spans="1:10" ht="16.5" thickBot="1">
      <c r="A274" s="55">
        <v>271</v>
      </c>
      <c r="B274" s="179">
        <v>119</v>
      </c>
      <c r="C274" s="180">
        <v>260</v>
      </c>
      <c r="D274" s="198" t="s">
        <v>424</v>
      </c>
      <c r="E274" s="181">
        <v>0</v>
      </c>
      <c r="F274" s="181">
        <v>0</v>
      </c>
      <c r="G274" s="181">
        <v>0</v>
      </c>
      <c r="H274" s="181">
        <v>11</v>
      </c>
      <c r="I274" s="31" t="str">
        <f>IF(F274&gt;Data!$K$12,"National Record","-")</f>
        <v>-</v>
      </c>
      <c r="J274" s="31" t="str">
        <f>IF(F274&gt;Data!$M$12,"World Record","-")</f>
        <v>-</v>
      </c>
    </row>
    <row r="275" spans="1:10" ht="16.5" thickBot="1">
      <c r="A275" s="55">
        <v>272</v>
      </c>
      <c r="B275" s="182">
        <v>119</v>
      </c>
      <c r="C275" s="183">
        <v>260</v>
      </c>
      <c r="D275" s="197" t="s">
        <v>188</v>
      </c>
      <c r="E275" s="184">
        <v>0</v>
      </c>
      <c r="F275" s="184">
        <v>0</v>
      </c>
      <c r="G275" s="184">
        <v>0</v>
      </c>
      <c r="H275" s="184">
        <v>11</v>
      </c>
      <c r="I275" s="31" t="str">
        <f>IF(F275&gt;Data!$K$12,"National Record","-")</f>
        <v>-</v>
      </c>
      <c r="J275" s="31" t="str">
        <f>IF(F275&gt;Data!$M$12,"World Record","-")</f>
        <v>-</v>
      </c>
    </row>
    <row r="276" spans="1:10" ht="16.5" thickBot="1">
      <c r="A276" s="55">
        <v>273</v>
      </c>
      <c r="B276" s="179">
        <v>119</v>
      </c>
      <c r="C276" s="180">
        <v>260</v>
      </c>
      <c r="D276" s="198" t="s">
        <v>433</v>
      </c>
      <c r="E276" s="181">
        <v>0</v>
      </c>
      <c r="F276" s="181">
        <v>0</v>
      </c>
      <c r="G276" s="181">
        <v>0</v>
      </c>
      <c r="H276" s="181">
        <v>11</v>
      </c>
      <c r="I276" s="31" t="str">
        <f>IF(F276&gt;Data!$K$12,"National Record","-")</f>
        <v>-</v>
      </c>
      <c r="J276" s="31" t="str">
        <f>IF(F276&gt;Data!$M$12,"World Record","-")</f>
        <v>-</v>
      </c>
    </row>
    <row r="277" spans="1:10" ht="16.5" thickBot="1">
      <c r="A277" s="55">
        <v>274</v>
      </c>
      <c r="B277" s="182">
        <v>119</v>
      </c>
      <c r="C277" s="183">
        <v>260</v>
      </c>
      <c r="D277" s="197" t="s">
        <v>334</v>
      </c>
      <c r="E277" s="184">
        <v>0</v>
      </c>
      <c r="F277" s="184">
        <v>0</v>
      </c>
      <c r="G277" s="184">
        <v>0</v>
      </c>
      <c r="H277" s="184">
        <v>11</v>
      </c>
      <c r="I277" s="31" t="str">
        <f>IF(F277&gt;Data!$K$12,"National Record","-")</f>
        <v>-</v>
      </c>
      <c r="J277" s="31" t="str">
        <f>IF(F277&gt;Data!$M$12,"World Record","-")</f>
        <v>-</v>
      </c>
    </row>
    <row r="278" spans="1:10" ht="16.5" thickBot="1">
      <c r="A278" s="55">
        <v>275</v>
      </c>
      <c r="B278" s="179">
        <v>119</v>
      </c>
      <c r="C278" s="180">
        <v>260</v>
      </c>
      <c r="D278" s="198" t="s">
        <v>441</v>
      </c>
      <c r="E278" s="181">
        <v>0</v>
      </c>
      <c r="F278" s="181">
        <v>0</v>
      </c>
      <c r="G278" s="181">
        <v>0</v>
      </c>
      <c r="H278" s="181">
        <v>11</v>
      </c>
      <c r="I278" s="31" t="str">
        <f>IF(F278&gt;Data!$K$12,"National Record","-")</f>
        <v>-</v>
      </c>
      <c r="J278" s="31" t="str">
        <f>IF(F278&gt;Data!$M$12,"World Record","-")</f>
        <v>-</v>
      </c>
    </row>
    <row r="279" spans="1:10" ht="16.5" thickBot="1">
      <c r="A279" s="55">
        <v>276</v>
      </c>
      <c r="B279" s="182">
        <v>119</v>
      </c>
      <c r="C279" s="183">
        <v>260</v>
      </c>
      <c r="D279" s="197" t="s">
        <v>243</v>
      </c>
      <c r="E279" s="184">
        <v>0</v>
      </c>
      <c r="F279" s="184">
        <v>0</v>
      </c>
      <c r="G279" s="184">
        <v>0</v>
      </c>
      <c r="H279" s="184">
        <v>11</v>
      </c>
      <c r="I279" s="31" t="str">
        <f>IF(F279&gt;Data!$K$12,"National Record","-")</f>
        <v>-</v>
      </c>
      <c r="J279" s="31" t="str">
        <f>IF(F279&gt;Data!$M$12,"World Record","-")</f>
        <v>-</v>
      </c>
    </row>
    <row r="280" spans="1:10" ht="16.5" thickBot="1">
      <c r="A280" s="55">
        <v>277</v>
      </c>
      <c r="B280" s="179">
        <v>119</v>
      </c>
      <c r="C280" s="180">
        <v>260</v>
      </c>
      <c r="D280" s="198" t="s">
        <v>423</v>
      </c>
      <c r="E280" s="181">
        <v>0</v>
      </c>
      <c r="F280" s="181">
        <v>0</v>
      </c>
      <c r="G280" s="181">
        <v>0</v>
      </c>
      <c r="H280" s="181">
        <v>11</v>
      </c>
      <c r="I280" s="31" t="str">
        <f>IF(F280&gt;Data!$K$12,"National Record","-")</f>
        <v>-</v>
      </c>
      <c r="J280" s="31" t="str">
        <f>IF(F280&gt;Data!$M$12,"World Record","-")</f>
        <v>-</v>
      </c>
    </row>
    <row r="281" spans="1:10" ht="16.5" thickBot="1">
      <c r="A281" s="55">
        <v>278</v>
      </c>
      <c r="B281" s="182">
        <v>119</v>
      </c>
      <c r="C281" s="183">
        <v>260</v>
      </c>
      <c r="D281" s="197" t="s">
        <v>166</v>
      </c>
      <c r="E281" s="184">
        <v>0</v>
      </c>
      <c r="F281" s="184">
        <v>0</v>
      </c>
      <c r="G281" s="184">
        <v>0</v>
      </c>
      <c r="H281" s="184">
        <v>11</v>
      </c>
      <c r="I281" s="31" t="str">
        <f>IF(F281&gt;Data!$K$12,"National Record","-")</f>
        <v>-</v>
      </c>
      <c r="J281" s="31" t="str">
        <f>IF(F281&gt;Data!$M$12,"World Record","-")</f>
        <v>-</v>
      </c>
    </row>
    <row r="282" spans="1:10" ht="16.5" thickBot="1">
      <c r="A282" s="55">
        <v>279</v>
      </c>
      <c r="B282" s="179">
        <v>119</v>
      </c>
      <c r="C282" s="180">
        <v>260</v>
      </c>
      <c r="D282" s="198" t="s">
        <v>487</v>
      </c>
      <c r="E282" s="181">
        <v>0</v>
      </c>
      <c r="F282" s="181">
        <v>0</v>
      </c>
      <c r="G282" s="181">
        <v>0</v>
      </c>
      <c r="H282" s="181">
        <v>11</v>
      </c>
      <c r="I282" s="31" t="str">
        <f>IF(F282&gt;Data!$K$12,"National Record","-")</f>
        <v>-</v>
      </c>
      <c r="J282" s="31" t="str">
        <f>IF(F282&gt;Data!$M$12,"World Record","-")</f>
        <v>-</v>
      </c>
    </row>
    <row r="283" spans="1:10" ht="16.5" thickBot="1">
      <c r="A283" s="55">
        <v>280</v>
      </c>
      <c r="B283" s="182">
        <v>119</v>
      </c>
      <c r="C283" s="183">
        <v>260</v>
      </c>
      <c r="D283" s="197" t="s">
        <v>425</v>
      </c>
      <c r="E283" s="184">
        <v>0</v>
      </c>
      <c r="F283" s="184">
        <v>0</v>
      </c>
      <c r="G283" s="184">
        <v>0</v>
      </c>
      <c r="H283" s="184">
        <v>11</v>
      </c>
      <c r="I283" s="31" t="str">
        <f>IF(F283&gt;Data!$K$12,"National Record","-")</f>
        <v>-</v>
      </c>
      <c r="J283" s="31" t="str">
        <f>IF(F283&gt;Data!$M$12,"World Record","-")</f>
        <v>-</v>
      </c>
    </row>
    <row r="284" spans="1:10" ht="16.5" thickBot="1">
      <c r="A284" s="55">
        <v>281</v>
      </c>
      <c r="B284" s="179">
        <v>119</v>
      </c>
      <c r="C284" s="180">
        <v>260</v>
      </c>
      <c r="D284" s="198" t="s">
        <v>162</v>
      </c>
      <c r="E284" s="181">
        <v>0</v>
      </c>
      <c r="F284" s="181">
        <v>0</v>
      </c>
      <c r="G284" s="181">
        <v>0</v>
      </c>
      <c r="H284" s="181">
        <v>11</v>
      </c>
      <c r="I284" s="31" t="str">
        <f>IF(F284&gt;Data!$K$12,"National Record","-")</f>
        <v>-</v>
      </c>
      <c r="J284" s="31" t="str">
        <f>IF(F284&gt;Data!$M$12,"World Record","-")</f>
        <v>-</v>
      </c>
    </row>
    <row r="285" spans="1:10" ht="16.5" thickBot="1">
      <c r="A285" s="55">
        <v>282</v>
      </c>
      <c r="B285" s="182">
        <v>119</v>
      </c>
      <c r="C285" s="183">
        <v>282</v>
      </c>
      <c r="D285" s="197" t="s">
        <v>346</v>
      </c>
      <c r="E285" s="184">
        <v>0</v>
      </c>
      <c r="F285" s="184">
        <v>0</v>
      </c>
      <c r="G285" s="184">
        <v>0</v>
      </c>
      <c r="H285" s="184">
        <v>0</v>
      </c>
      <c r="I285" s="31" t="str">
        <f>IF(F285&gt;Data!$K$12,"National Record","-")</f>
        <v>-</v>
      </c>
      <c r="J285" s="31" t="str">
        <f>IF(F285&gt;Data!$M$12,"World Record","-")</f>
        <v>-</v>
      </c>
    </row>
    <row r="286" spans="1:10" ht="16.5" thickBot="1">
      <c r="A286" s="55">
        <v>283</v>
      </c>
      <c r="B286" s="179">
        <v>119</v>
      </c>
      <c r="C286" s="180">
        <v>282</v>
      </c>
      <c r="D286" s="198" t="s">
        <v>184</v>
      </c>
      <c r="E286" s="181">
        <v>0</v>
      </c>
      <c r="F286" s="181">
        <v>0</v>
      </c>
      <c r="G286" s="181">
        <v>0</v>
      </c>
      <c r="H286" s="181">
        <v>0</v>
      </c>
      <c r="I286" s="31" t="str">
        <f>IF(F286&gt;Data!$K$12,"National Record","-")</f>
        <v>-</v>
      </c>
      <c r="J286" s="31" t="str">
        <f>IF(F286&gt;Data!$M$12,"World Record","-")</f>
        <v>-</v>
      </c>
    </row>
    <row r="287" spans="1:10" ht="16.5" thickBot="1">
      <c r="A287" s="55">
        <v>284</v>
      </c>
      <c r="B287" s="182">
        <v>119</v>
      </c>
      <c r="C287" s="183">
        <v>282</v>
      </c>
      <c r="D287" s="197" t="s">
        <v>381</v>
      </c>
      <c r="E287" s="184">
        <v>0</v>
      </c>
      <c r="F287" s="184">
        <v>0</v>
      </c>
      <c r="G287" s="184">
        <v>0</v>
      </c>
      <c r="H287" s="184">
        <v>0</v>
      </c>
      <c r="I287" s="31" t="str">
        <f>IF(F287&gt;Data!$K$12,"National Record","-")</f>
        <v>-</v>
      </c>
      <c r="J287" s="31" t="str">
        <f>IF(F287&gt;Data!$M$12,"World Record","-")</f>
        <v>-</v>
      </c>
    </row>
    <row r="288" spans="1:10" ht="16.5" thickBot="1">
      <c r="A288" s="55">
        <v>285</v>
      </c>
      <c r="B288" s="179">
        <v>119</v>
      </c>
      <c r="C288" s="180">
        <v>282</v>
      </c>
      <c r="D288" s="198" t="s">
        <v>261</v>
      </c>
      <c r="E288" s="181">
        <v>0</v>
      </c>
      <c r="F288" s="181">
        <v>0</v>
      </c>
      <c r="G288" s="181">
        <v>0</v>
      </c>
      <c r="H288" s="181">
        <v>0</v>
      </c>
      <c r="I288" s="31" t="str">
        <f>IF(F288&gt;Data!$K$12,"National Record","-")</f>
        <v>-</v>
      </c>
      <c r="J288" s="31" t="str">
        <f>IF(F288&gt;Data!$M$12,"World Record","-")</f>
        <v>-</v>
      </c>
    </row>
    <row r="289" spans="1:10" ht="16.5" thickBot="1">
      <c r="A289" s="55">
        <v>286</v>
      </c>
      <c r="B289" s="182">
        <v>119</v>
      </c>
      <c r="C289" s="183">
        <v>282</v>
      </c>
      <c r="D289" s="197" t="s">
        <v>349</v>
      </c>
      <c r="E289" s="184">
        <v>0</v>
      </c>
      <c r="F289" s="184">
        <v>0</v>
      </c>
      <c r="G289" s="184">
        <v>0</v>
      </c>
      <c r="H289" s="184">
        <v>0</v>
      </c>
      <c r="I289" s="31" t="str">
        <f>IF(F289&gt;Data!$K$12,"National Record","-")</f>
        <v>-</v>
      </c>
      <c r="J289" s="31" t="str">
        <f>IF(F289&gt;Data!$M$12,"World Record","-")</f>
        <v>-</v>
      </c>
    </row>
    <row r="290" spans="1:10" ht="16.5" thickBot="1">
      <c r="A290" s="55">
        <v>287</v>
      </c>
      <c r="B290" s="179">
        <v>119</v>
      </c>
      <c r="C290" s="180">
        <v>282</v>
      </c>
      <c r="D290" s="198" t="s">
        <v>419</v>
      </c>
      <c r="E290" s="181">
        <v>0</v>
      </c>
      <c r="F290" s="181">
        <v>0</v>
      </c>
      <c r="G290" s="181">
        <v>0</v>
      </c>
      <c r="H290" s="181">
        <v>0</v>
      </c>
      <c r="I290" s="31" t="str">
        <f>IF(F290&gt;Data!$K$12,"National Record","-")</f>
        <v>-</v>
      </c>
      <c r="J290" s="31" t="str">
        <f>IF(F290&gt;Data!$M$12,"World Record","-")</f>
        <v>-</v>
      </c>
    </row>
    <row r="291" spans="1:10" ht="16.5" thickBot="1">
      <c r="A291" s="55">
        <v>288</v>
      </c>
      <c r="B291" s="182">
        <v>119</v>
      </c>
      <c r="C291" s="183">
        <v>282</v>
      </c>
      <c r="D291" s="197" t="s">
        <v>497</v>
      </c>
      <c r="E291" s="184">
        <v>0</v>
      </c>
      <c r="F291" s="184">
        <v>0</v>
      </c>
      <c r="G291" s="184">
        <v>0</v>
      </c>
      <c r="H291" s="184">
        <v>0</v>
      </c>
      <c r="I291" s="31" t="str">
        <f>IF(F291&gt;Data!$K$12,"National Record","-")</f>
        <v>-</v>
      </c>
      <c r="J291" s="31" t="str">
        <f>IF(F291&gt;Data!$M$12,"World Record","-")</f>
        <v>-</v>
      </c>
    </row>
    <row r="292" spans="1:10" ht="16.5" thickBot="1">
      <c r="A292" s="55">
        <v>289</v>
      </c>
      <c r="B292" s="179">
        <v>119</v>
      </c>
      <c r="C292" s="180">
        <v>282</v>
      </c>
      <c r="D292" s="198" t="s">
        <v>192</v>
      </c>
      <c r="E292" s="181">
        <v>0</v>
      </c>
      <c r="F292" s="181">
        <v>0</v>
      </c>
      <c r="G292" s="181">
        <v>0</v>
      </c>
      <c r="H292" s="181">
        <v>0</v>
      </c>
      <c r="I292" s="31" t="str">
        <f>IF(F292&gt;Data!$K$12,"National Record","-")</f>
        <v>-</v>
      </c>
      <c r="J292" s="31" t="str">
        <f>IF(F292&gt;Data!$M$12,"World Record","-")</f>
        <v>-</v>
      </c>
    </row>
    <row r="293" spans="1:10" ht="16.5" thickBot="1">
      <c r="A293" s="55">
        <v>290</v>
      </c>
      <c r="B293" s="182">
        <v>119</v>
      </c>
      <c r="C293" s="183">
        <v>282</v>
      </c>
      <c r="D293" s="197" t="s">
        <v>491</v>
      </c>
      <c r="E293" s="184">
        <v>0</v>
      </c>
      <c r="F293" s="184">
        <v>0</v>
      </c>
      <c r="G293" s="184">
        <v>0</v>
      </c>
      <c r="H293" s="184">
        <v>0</v>
      </c>
      <c r="I293" s="31" t="str">
        <f>IF(F293&gt;Data!$K$12,"National Record","-")</f>
        <v>-</v>
      </c>
      <c r="J293" s="31" t="str">
        <f>IF(F293&gt;Data!$M$12,"World Record","-")</f>
        <v>-</v>
      </c>
    </row>
    <row r="294" spans="1:10" ht="16.5" thickBot="1">
      <c r="A294" s="55">
        <v>291</v>
      </c>
      <c r="B294" s="179">
        <v>119</v>
      </c>
      <c r="C294" s="180">
        <v>282</v>
      </c>
      <c r="D294" s="198" t="s">
        <v>450</v>
      </c>
      <c r="E294" s="181">
        <v>0</v>
      </c>
      <c r="F294" s="181">
        <v>0</v>
      </c>
      <c r="G294" s="181">
        <v>0</v>
      </c>
      <c r="H294" s="181">
        <v>0</v>
      </c>
      <c r="I294" s="31" t="str">
        <f>IF(F294&gt;Data!$K$12,"National Record","-")</f>
        <v>-</v>
      </c>
      <c r="J294" s="31" t="str">
        <f>IF(F294&gt;Data!$M$12,"World Record","-")</f>
        <v>-</v>
      </c>
    </row>
    <row r="295" spans="1:10" ht="16.5" thickBot="1">
      <c r="A295" s="55">
        <v>292</v>
      </c>
      <c r="B295" s="182">
        <v>119</v>
      </c>
      <c r="C295" s="183">
        <v>282</v>
      </c>
      <c r="D295" s="197" t="s">
        <v>212</v>
      </c>
      <c r="E295" s="184">
        <v>0</v>
      </c>
      <c r="F295" s="184">
        <v>0</v>
      </c>
      <c r="G295" s="184">
        <v>0</v>
      </c>
      <c r="H295" s="184">
        <v>0</v>
      </c>
      <c r="I295" s="31" t="str">
        <f>IF(F295&gt;Data!$K$12,"National Record","-")</f>
        <v>-</v>
      </c>
      <c r="J295" s="31" t="str">
        <f>IF(F295&gt;Data!$M$12,"World Record","-")</f>
        <v>-</v>
      </c>
    </row>
    <row r="296" spans="1:10" ht="16.5" thickBot="1">
      <c r="A296" s="55">
        <v>293</v>
      </c>
      <c r="B296" s="179">
        <v>119</v>
      </c>
      <c r="C296" s="180">
        <v>282</v>
      </c>
      <c r="D296" s="198" t="s">
        <v>355</v>
      </c>
      <c r="E296" s="181">
        <v>0</v>
      </c>
      <c r="F296" s="181">
        <v>0</v>
      </c>
      <c r="G296" s="181">
        <v>0</v>
      </c>
      <c r="H296" s="181">
        <v>0</v>
      </c>
      <c r="I296" s="31" t="str">
        <f>IF(F296&gt;Data!$K$12,"National Record","-")</f>
        <v>-</v>
      </c>
      <c r="J296" s="31" t="str">
        <f>IF(F296&gt;Data!$M$12,"World Record","-")</f>
        <v>-</v>
      </c>
    </row>
    <row r="297" spans="1:10" ht="16.5" thickBot="1">
      <c r="A297" s="55">
        <v>294</v>
      </c>
      <c r="B297" s="182">
        <v>119</v>
      </c>
      <c r="C297" s="183">
        <v>282</v>
      </c>
      <c r="D297" s="197" t="s">
        <v>210</v>
      </c>
      <c r="E297" s="184">
        <v>0</v>
      </c>
      <c r="F297" s="184">
        <v>0</v>
      </c>
      <c r="G297" s="184">
        <v>0</v>
      </c>
      <c r="H297" s="184">
        <v>0</v>
      </c>
      <c r="I297" s="31" t="str">
        <f>IF(F297&gt;Data!$K$12,"National Record","-")</f>
        <v>-</v>
      </c>
      <c r="J297" s="31" t="str">
        <f>IF(F297&gt;Data!$M$12,"World Record","-")</f>
        <v>-</v>
      </c>
    </row>
    <row r="298" spans="1:10" ht="16.5" thickBot="1">
      <c r="A298" s="55">
        <v>295</v>
      </c>
      <c r="B298" s="179">
        <v>119</v>
      </c>
      <c r="C298" s="180">
        <v>282</v>
      </c>
      <c r="D298" s="198" t="s">
        <v>272</v>
      </c>
      <c r="E298" s="181">
        <v>0</v>
      </c>
      <c r="F298" s="181">
        <v>0</v>
      </c>
      <c r="G298" s="181">
        <v>0</v>
      </c>
      <c r="H298" s="181">
        <v>0</v>
      </c>
      <c r="I298" s="31" t="str">
        <f>IF(F298&gt;Data!$K$12,"National Record","-")</f>
        <v>-</v>
      </c>
      <c r="J298" s="31" t="str">
        <f>IF(F298&gt;Data!$M$12,"World Record","-")</f>
        <v>-</v>
      </c>
    </row>
    <row r="299" spans="1:10" ht="16.5" thickBot="1">
      <c r="A299" s="55">
        <v>296</v>
      </c>
      <c r="B299" s="182">
        <v>119</v>
      </c>
      <c r="C299" s="183">
        <v>282</v>
      </c>
      <c r="D299" s="197" t="s">
        <v>186</v>
      </c>
      <c r="E299" s="184">
        <v>0</v>
      </c>
      <c r="F299" s="184">
        <v>0</v>
      </c>
      <c r="G299" s="184">
        <v>0</v>
      </c>
      <c r="H299" s="184">
        <v>0</v>
      </c>
      <c r="I299" s="31" t="str">
        <f>IF(F299&gt;Data!$K$12,"National Record","-")</f>
        <v>-</v>
      </c>
      <c r="J299" s="31" t="str">
        <f>IF(F299&gt;Data!$M$12,"World Record","-")</f>
        <v>-</v>
      </c>
    </row>
    <row r="300" spans="1:10" ht="16.5" thickBot="1">
      <c r="A300" s="55">
        <v>297</v>
      </c>
      <c r="B300" s="179">
        <v>119</v>
      </c>
      <c r="C300" s="180">
        <v>282</v>
      </c>
      <c r="D300" s="198" t="s">
        <v>436</v>
      </c>
      <c r="E300" s="181">
        <v>0</v>
      </c>
      <c r="F300" s="181">
        <v>0</v>
      </c>
      <c r="G300" s="181">
        <v>0</v>
      </c>
      <c r="H300" s="181">
        <v>0</v>
      </c>
      <c r="I300" s="31" t="str">
        <f>IF(F300&gt;Data!$K$12,"National Record","-")</f>
        <v>-</v>
      </c>
      <c r="J300" s="31" t="str">
        <f>IF(F300&gt;Data!$M$12,"World Record","-")</f>
        <v>-</v>
      </c>
    </row>
    <row r="301" spans="1:10" ht="16.5" thickBot="1">
      <c r="A301" s="55">
        <v>298</v>
      </c>
      <c r="B301" s="182">
        <v>119</v>
      </c>
      <c r="C301" s="183">
        <v>282</v>
      </c>
      <c r="D301" s="197" t="s">
        <v>277</v>
      </c>
      <c r="E301" s="184">
        <v>0</v>
      </c>
      <c r="F301" s="184">
        <v>0</v>
      </c>
      <c r="G301" s="184">
        <v>0</v>
      </c>
      <c r="H301" s="184">
        <v>0</v>
      </c>
      <c r="I301" s="31" t="str">
        <f>IF(F301&gt;Data!$K$12,"National Record","-")</f>
        <v>-</v>
      </c>
      <c r="J301" s="31" t="str">
        <f>IF(F301&gt;Data!$M$12,"World Record","-")</f>
        <v>-</v>
      </c>
    </row>
    <row r="302" spans="1:10" ht="16.5" thickBot="1">
      <c r="A302" s="55">
        <v>299</v>
      </c>
      <c r="B302" s="179">
        <v>119</v>
      </c>
      <c r="C302" s="180">
        <v>282</v>
      </c>
      <c r="D302" s="198" t="s">
        <v>283</v>
      </c>
      <c r="E302" s="181">
        <v>0</v>
      </c>
      <c r="F302" s="181">
        <v>0</v>
      </c>
      <c r="G302" s="181">
        <v>0</v>
      </c>
      <c r="H302" s="181">
        <v>0</v>
      </c>
      <c r="I302" s="31" t="str">
        <f>IF(F302&gt;Data!$K$12,"National Record","-")</f>
        <v>-</v>
      </c>
      <c r="J302" s="31" t="str">
        <f>IF(F302&gt;Data!$M$12,"World Record","-")</f>
        <v>-</v>
      </c>
    </row>
    <row r="303" spans="1:10" ht="16.5" thickBot="1">
      <c r="A303" s="55">
        <v>300</v>
      </c>
      <c r="B303" s="182">
        <v>119</v>
      </c>
      <c r="C303" s="183">
        <v>282</v>
      </c>
      <c r="D303" s="197" t="s">
        <v>390</v>
      </c>
      <c r="E303" s="184">
        <v>0</v>
      </c>
      <c r="F303" s="184">
        <v>0</v>
      </c>
      <c r="G303" s="184">
        <v>0</v>
      </c>
      <c r="H303" s="184">
        <v>0</v>
      </c>
      <c r="I303" s="31" t="str">
        <f>IF(F303&gt;Data!$K$12,"National Record","-")</f>
        <v>-</v>
      </c>
      <c r="J303" s="31" t="str">
        <f>IF(F303&gt;Data!$M$12,"World Record","-")</f>
        <v>-</v>
      </c>
    </row>
    <row r="304" spans="1:10" ht="16.5" thickBot="1">
      <c r="A304" s="55">
        <v>301</v>
      </c>
      <c r="B304" s="171">
        <v>119</v>
      </c>
      <c r="C304" s="172">
        <v>282</v>
      </c>
      <c r="D304" s="196" t="s">
        <v>488</v>
      </c>
      <c r="E304" s="174">
        <v>0</v>
      </c>
      <c r="F304" s="174">
        <v>0</v>
      </c>
      <c r="G304" s="174">
        <v>0</v>
      </c>
      <c r="H304" s="174">
        <v>0</v>
      </c>
      <c r="I304" s="31" t="str">
        <f>IF(F304&gt;Data!$K$12,"National Record","-")</f>
        <v>-</v>
      </c>
      <c r="J304" s="31" t="str">
        <f>IF(F304&gt;Data!$M$12,"World Record","-")</f>
        <v>-</v>
      </c>
    </row>
    <row r="305" spans="1:10" ht="16.5" thickBot="1">
      <c r="A305" s="55">
        <v>302</v>
      </c>
      <c r="B305" s="182">
        <v>119</v>
      </c>
      <c r="C305" s="183">
        <v>282</v>
      </c>
      <c r="D305" s="197" t="s">
        <v>405</v>
      </c>
      <c r="E305" s="184">
        <v>0</v>
      </c>
      <c r="F305" s="184">
        <v>0</v>
      </c>
      <c r="G305" s="184">
        <v>0</v>
      </c>
      <c r="H305" s="184">
        <v>0</v>
      </c>
      <c r="I305" s="31" t="str">
        <f>IF(F305&gt;Data!$K$12,"National Record","-")</f>
        <v>-</v>
      </c>
      <c r="J305" s="31" t="str">
        <f>IF(F305&gt;Data!$M$12,"World Record","-")</f>
        <v>-</v>
      </c>
    </row>
    <row r="306" spans="1:10" ht="16.5" thickBot="1">
      <c r="A306" s="55">
        <v>303</v>
      </c>
      <c r="B306" s="179">
        <v>119</v>
      </c>
      <c r="C306" s="180">
        <v>282</v>
      </c>
      <c r="D306" s="198" t="s">
        <v>308</v>
      </c>
      <c r="E306" s="181">
        <v>0</v>
      </c>
      <c r="F306" s="181">
        <v>0</v>
      </c>
      <c r="G306" s="181">
        <v>0</v>
      </c>
      <c r="H306" s="181">
        <v>0</v>
      </c>
      <c r="I306" s="31" t="str">
        <f>IF(F306&gt;Data!$K$12,"National Record","-")</f>
        <v>-</v>
      </c>
      <c r="J306" s="31" t="str">
        <f>IF(F306&gt;Data!$M$12,"World Record","-")</f>
        <v>-</v>
      </c>
    </row>
    <row r="307" spans="1:10" ht="16.5" thickBot="1">
      <c r="A307" s="55">
        <v>304</v>
      </c>
      <c r="B307" s="182">
        <v>119</v>
      </c>
      <c r="C307" s="183">
        <v>282</v>
      </c>
      <c r="D307" s="197" t="s">
        <v>258</v>
      </c>
      <c r="E307" s="184">
        <v>0</v>
      </c>
      <c r="F307" s="184">
        <v>0</v>
      </c>
      <c r="G307" s="184">
        <v>0</v>
      </c>
      <c r="H307" s="184">
        <v>0</v>
      </c>
      <c r="I307" s="31" t="str">
        <f>IF(F307&gt;Data!$K$12,"National Record","-")</f>
        <v>-</v>
      </c>
      <c r="J307" s="31" t="str">
        <f>IF(F307&gt;Data!$M$12,"World Record","-")</f>
        <v>-</v>
      </c>
    </row>
    <row r="308" spans="1:10" ht="16.5" thickBot="1">
      <c r="A308" s="55">
        <v>305</v>
      </c>
      <c r="B308" s="179">
        <v>119</v>
      </c>
      <c r="C308" s="180">
        <v>282</v>
      </c>
      <c r="D308" s="198" t="s">
        <v>260</v>
      </c>
      <c r="E308" s="181">
        <v>0</v>
      </c>
      <c r="F308" s="181">
        <v>0</v>
      </c>
      <c r="G308" s="181">
        <v>0</v>
      </c>
      <c r="H308" s="181">
        <v>0</v>
      </c>
      <c r="I308" s="31" t="str">
        <f>IF(F308&gt;Data!$K$12,"National Record","-")</f>
        <v>-</v>
      </c>
      <c r="J308" s="31" t="str">
        <f>IF(F308&gt;Data!$M$12,"World Record","-")</f>
        <v>-</v>
      </c>
    </row>
    <row r="309" spans="1:10" ht="16.5" thickBot="1">
      <c r="A309" s="55">
        <v>306</v>
      </c>
      <c r="B309" s="182">
        <v>119</v>
      </c>
      <c r="C309" s="183">
        <v>282</v>
      </c>
      <c r="D309" s="197" t="s">
        <v>315</v>
      </c>
      <c r="E309" s="184">
        <v>0</v>
      </c>
      <c r="F309" s="184">
        <v>0</v>
      </c>
      <c r="G309" s="184">
        <v>0</v>
      </c>
      <c r="H309" s="184">
        <v>0</v>
      </c>
      <c r="I309" s="31" t="str">
        <f>IF(F309&gt;Data!$K$12,"National Record","-")</f>
        <v>-</v>
      </c>
      <c r="J309" s="31" t="str">
        <f>IF(F309&gt;Data!$M$12,"World Record","-")</f>
        <v>-</v>
      </c>
    </row>
    <row r="310" spans="1:10" ht="16.5" thickBot="1">
      <c r="A310" s="55">
        <v>307</v>
      </c>
      <c r="B310" s="179">
        <v>119</v>
      </c>
      <c r="C310" s="180">
        <v>282</v>
      </c>
      <c r="D310" s="198" t="s">
        <v>347</v>
      </c>
      <c r="E310" s="181">
        <v>0</v>
      </c>
      <c r="F310" s="181">
        <v>0</v>
      </c>
      <c r="G310" s="181">
        <v>0</v>
      </c>
      <c r="H310" s="181">
        <v>0</v>
      </c>
      <c r="I310" s="31" t="str">
        <f>IF(F310&gt;Data!$K$12,"National Record","-")</f>
        <v>-</v>
      </c>
      <c r="J310" s="31" t="str">
        <f>IF(F310&gt;Data!$M$12,"World Record","-")</f>
        <v>-</v>
      </c>
    </row>
    <row r="311" spans="1:10" ht="16.5" thickBot="1">
      <c r="A311" s="55">
        <v>308</v>
      </c>
      <c r="B311" s="182">
        <v>119</v>
      </c>
      <c r="C311" s="183">
        <v>282</v>
      </c>
      <c r="D311" s="197" t="s">
        <v>269</v>
      </c>
      <c r="E311" s="184">
        <v>0</v>
      </c>
      <c r="F311" s="184">
        <v>0</v>
      </c>
      <c r="G311" s="184">
        <v>0</v>
      </c>
      <c r="H311" s="184">
        <v>0</v>
      </c>
      <c r="I311" s="31" t="str">
        <f>IF(F311&gt;Data!$K$12,"National Record","-")</f>
        <v>-</v>
      </c>
      <c r="J311" s="31" t="str">
        <f>IF(F311&gt;Data!$M$12,"World Record","-")</f>
        <v>-</v>
      </c>
    </row>
    <row r="312" spans="1:10" ht="16.5" thickBot="1">
      <c r="A312" s="55">
        <v>309</v>
      </c>
      <c r="B312" s="179">
        <v>119</v>
      </c>
      <c r="C312" s="180">
        <v>282</v>
      </c>
      <c r="D312" s="198" t="s">
        <v>172</v>
      </c>
      <c r="E312" s="181">
        <v>0</v>
      </c>
      <c r="F312" s="181">
        <v>0</v>
      </c>
      <c r="G312" s="181">
        <v>0</v>
      </c>
      <c r="H312" s="181">
        <v>0</v>
      </c>
      <c r="I312" s="31" t="str">
        <f>IF(F312&gt;Data!$K$12,"National Record","-")</f>
        <v>-</v>
      </c>
      <c r="J312" s="31" t="str">
        <f>IF(F312&gt;Data!$M$12,"World Record","-")</f>
        <v>-</v>
      </c>
    </row>
    <row r="313" spans="1:10" ht="16.5" thickBot="1">
      <c r="A313" s="55">
        <v>310</v>
      </c>
      <c r="B313" s="182">
        <v>119</v>
      </c>
      <c r="C313" s="183">
        <v>282</v>
      </c>
      <c r="D313" s="197" t="s">
        <v>476</v>
      </c>
      <c r="E313" s="184">
        <v>0</v>
      </c>
      <c r="F313" s="184">
        <v>0</v>
      </c>
      <c r="G313" s="184">
        <v>0</v>
      </c>
      <c r="H313" s="184">
        <v>0</v>
      </c>
      <c r="I313" s="31" t="str">
        <f>IF(F313&gt;Data!$K$12,"National Record","-")</f>
        <v>-</v>
      </c>
      <c r="J313" s="31" t="str">
        <f>IF(F313&gt;Data!$M$12,"World Record","-")</f>
        <v>-</v>
      </c>
    </row>
    <row r="314" spans="1:10" ht="16.5" thickBot="1">
      <c r="A314" s="55">
        <v>311</v>
      </c>
      <c r="B314" s="179">
        <v>119</v>
      </c>
      <c r="C314" s="180">
        <v>282</v>
      </c>
      <c r="D314" s="198" t="s">
        <v>297</v>
      </c>
      <c r="E314" s="181">
        <v>0</v>
      </c>
      <c r="F314" s="181">
        <v>0</v>
      </c>
      <c r="G314" s="181">
        <v>0</v>
      </c>
      <c r="H314" s="181">
        <v>0</v>
      </c>
      <c r="I314" s="31" t="str">
        <f>IF(F314&gt;Data!$K$12,"National Record","-")</f>
        <v>-</v>
      </c>
      <c r="J314" s="31" t="str">
        <f>IF(F314&gt;Data!$M$12,"World Record","-")</f>
        <v>-</v>
      </c>
    </row>
    <row r="315" spans="1:10" ht="16.5" thickBot="1">
      <c r="A315" s="55">
        <v>312</v>
      </c>
      <c r="B315" s="182">
        <v>119</v>
      </c>
      <c r="C315" s="183">
        <v>282</v>
      </c>
      <c r="D315" s="197" t="s">
        <v>215</v>
      </c>
      <c r="E315" s="184">
        <v>0</v>
      </c>
      <c r="F315" s="184">
        <v>0</v>
      </c>
      <c r="G315" s="184">
        <v>0</v>
      </c>
      <c r="H315" s="184">
        <v>0</v>
      </c>
      <c r="I315" s="31" t="str">
        <f>IF(F315&gt;Data!$K$12,"National Record","-")</f>
        <v>-</v>
      </c>
      <c r="J315" s="31" t="str">
        <f>IF(F315&gt;Data!$M$12,"World Record","-")</f>
        <v>-</v>
      </c>
    </row>
    <row r="316" spans="1:10" ht="16.5" thickBot="1">
      <c r="A316" s="55">
        <v>313</v>
      </c>
      <c r="B316" s="179">
        <v>119</v>
      </c>
      <c r="C316" s="180">
        <v>282</v>
      </c>
      <c r="D316" s="198" t="s">
        <v>485</v>
      </c>
      <c r="E316" s="181">
        <v>0</v>
      </c>
      <c r="F316" s="181">
        <v>0</v>
      </c>
      <c r="G316" s="181">
        <v>0</v>
      </c>
      <c r="H316" s="181">
        <v>0</v>
      </c>
      <c r="I316" s="31" t="str">
        <f>IF(F316&gt;Data!$K$12,"National Record","-")</f>
        <v>-</v>
      </c>
      <c r="J316" s="31" t="str">
        <f>IF(F316&gt;Data!$M$12,"World Record","-")</f>
        <v>-</v>
      </c>
    </row>
    <row r="317" spans="1:10" ht="16.5" thickBot="1">
      <c r="A317" s="55">
        <v>314</v>
      </c>
      <c r="B317" s="182">
        <v>119</v>
      </c>
      <c r="C317" s="183">
        <v>282</v>
      </c>
      <c r="D317" s="197" t="s">
        <v>185</v>
      </c>
      <c r="E317" s="184">
        <v>0</v>
      </c>
      <c r="F317" s="184">
        <v>0</v>
      </c>
      <c r="G317" s="184">
        <v>0</v>
      </c>
      <c r="H317" s="184">
        <v>0</v>
      </c>
      <c r="I317" s="31" t="str">
        <f>IF(F317&gt;Data!$K$12,"National Record","-")</f>
        <v>-</v>
      </c>
      <c r="J317" s="31" t="str">
        <f>IF(F317&gt;Data!$M$12,"World Record","-")</f>
        <v>-</v>
      </c>
    </row>
    <row r="318" spans="1:10" ht="16.5" thickBot="1">
      <c r="A318" s="55">
        <v>315</v>
      </c>
      <c r="B318" s="179">
        <v>119</v>
      </c>
      <c r="C318" s="180">
        <v>282</v>
      </c>
      <c r="D318" s="198" t="s">
        <v>175</v>
      </c>
      <c r="E318" s="181">
        <v>0</v>
      </c>
      <c r="F318" s="181">
        <v>0</v>
      </c>
      <c r="G318" s="181">
        <v>0</v>
      </c>
      <c r="H318" s="181">
        <v>0</v>
      </c>
      <c r="I318" s="31" t="str">
        <f>IF(F318&gt;Data!$K$12,"National Record","-")</f>
        <v>-</v>
      </c>
      <c r="J318" s="31" t="str">
        <f>IF(F318&gt;Data!$M$12,"World Record","-")</f>
        <v>-</v>
      </c>
    </row>
    <row r="319" spans="1:10" ht="16.5" thickBot="1">
      <c r="A319" s="55">
        <v>316</v>
      </c>
      <c r="B319" s="182">
        <v>119</v>
      </c>
      <c r="C319" s="183">
        <v>282</v>
      </c>
      <c r="D319" s="197" t="s">
        <v>173</v>
      </c>
      <c r="E319" s="184">
        <v>0</v>
      </c>
      <c r="F319" s="184">
        <v>0</v>
      </c>
      <c r="G319" s="184">
        <v>0</v>
      </c>
      <c r="H319" s="184">
        <v>0</v>
      </c>
      <c r="I319" s="31" t="str">
        <f>IF(F319&gt;Data!$K$12,"National Record","-")</f>
        <v>-</v>
      </c>
      <c r="J319" s="31" t="str">
        <f>IF(F319&gt;Data!$M$12,"World Record","-")</f>
        <v>-</v>
      </c>
    </row>
    <row r="320" spans="1:10" ht="16.5" thickBot="1">
      <c r="A320" s="55">
        <v>317</v>
      </c>
      <c r="B320" s="179">
        <v>119</v>
      </c>
      <c r="C320" s="180">
        <v>282</v>
      </c>
      <c r="D320" s="198" t="s">
        <v>270</v>
      </c>
      <c r="E320" s="181">
        <v>0</v>
      </c>
      <c r="F320" s="181">
        <v>0</v>
      </c>
      <c r="G320" s="181">
        <v>0</v>
      </c>
      <c r="H320" s="181">
        <v>0</v>
      </c>
      <c r="I320" s="31" t="str">
        <f>IF(F320&gt;Data!$K$12,"National Record","-")</f>
        <v>-</v>
      </c>
      <c r="J320" s="31" t="str">
        <f>IF(F320&gt;Data!$M$12,"World Record","-")</f>
        <v>-</v>
      </c>
    </row>
    <row r="321" spans="1:10" ht="16.5" thickBot="1">
      <c r="A321" s="55">
        <v>318</v>
      </c>
      <c r="B321" s="182">
        <v>119</v>
      </c>
      <c r="C321" s="183">
        <v>282</v>
      </c>
      <c r="D321" s="197" t="s">
        <v>189</v>
      </c>
      <c r="E321" s="184">
        <v>0</v>
      </c>
      <c r="F321" s="184">
        <v>0</v>
      </c>
      <c r="G321" s="184">
        <v>0</v>
      </c>
      <c r="H321" s="184">
        <v>0</v>
      </c>
      <c r="I321" s="31" t="str">
        <f>IF(F321&gt;Data!$K$12,"National Record","-")</f>
        <v>-</v>
      </c>
      <c r="J321" s="31" t="str">
        <f>IF(F321&gt;Data!$M$12,"World Record","-")</f>
        <v>-</v>
      </c>
    </row>
    <row r="322" spans="1:10" ht="16.5" thickBot="1">
      <c r="A322" s="55">
        <v>319</v>
      </c>
      <c r="B322" s="179">
        <v>119</v>
      </c>
      <c r="C322" s="180">
        <v>282</v>
      </c>
      <c r="D322" s="198" t="s">
        <v>280</v>
      </c>
      <c r="E322" s="181">
        <v>0</v>
      </c>
      <c r="F322" s="181">
        <v>0</v>
      </c>
      <c r="G322" s="181">
        <v>0</v>
      </c>
      <c r="H322" s="181">
        <v>0</v>
      </c>
      <c r="I322" s="31" t="str">
        <f>IF(F322&gt;Data!$K$12,"National Record","-")</f>
        <v>-</v>
      </c>
      <c r="J322" s="31" t="str">
        <f>IF(F322&gt;Data!$M$12,"World Record","-")</f>
        <v>-</v>
      </c>
    </row>
    <row r="323" spans="1:10" ht="16.5" thickBot="1">
      <c r="A323" s="55">
        <v>320</v>
      </c>
      <c r="B323" s="182">
        <v>119</v>
      </c>
      <c r="C323" s="183">
        <v>282</v>
      </c>
      <c r="D323" s="197" t="s">
        <v>350</v>
      </c>
      <c r="E323" s="184">
        <v>0</v>
      </c>
      <c r="F323" s="184">
        <v>0</v>
      </c>
      <c r="G323" s="184">
        <v>0</v>
      </c>
      <c r="H323" s="184">
        <v>0</v>
      </c>
      <c r="I323" s="31" t="str">
        <f>IF(F323&gt;Data!$K$12,"National Record","-")</f>
        <v>-</v>
      </c>
      <c r="J323" s="31" t="str">
        <f>IF(F323&gt;Data!$M$12,"World Record","-")</f>
        <v>-</v>
      </c>
    </row>
    <row r="324" spans="1:10" ht="16.5" thickBot="1">
      <c r="A324" s="55">
        <v>321</v>
      </c>
      <c r="B324" s="179">
        <v>119</v>
      </c>
      <c r="C324" s="180">
        <v>282</v>
      </c>
      <c r="D324" s="198" t="s">
        <v>177</v>
      </c>
      <c r="E324" s="181">
        <v>0</v>
      </c>
      <c r="F324" s="181">
        <v>0</v>
      </c>
      <c r="G324" s="181">
        <v>0</v>
      </c>
      <c r="H324" s="181">
        <v>0</v>
      </c>
      <c r="I324" s="31" t="str">
        <f>IF(F324&gt;Data!$K$12,"National Record","-")</f>
        <v>-</v>
      </c>
      <c r="J324" s="31" t="str">
        <f>IF(F324&gt;Data!$M$12,"World Record","-")</f>
        <v>-</v>
      </c>
    </row>
    <row r="325" spans="1:10" ht="16.5" thickBot="1">
      <c r="A325" s="55">
        <v>322</v>
      </c>
      <c r="B325" s="182">
        <v>119</v>
      </c>
      <c r="C325" s="183">
        <v>282</v>
      </c>
      <c r="D325" s="197" t="s">
        <v>303</v>
      </c>
      <c r="E325" s="184">
        <v>0</v>
      </c>
      <c r="F325" s="184">
        <v>0</v>
      </c>
      <c r="G325" s="184">
        <v>0</v>
      </c>
      <c r="H325" s="184">
        <v>0</v>
      </c>
      <c r="I325" s="31" t="str">
        <f>IF(F325&gt;Data!$K$12,"National Record","-")</f>
        <v>-</v>
      </c>
      <c r="J325" s="31" t="str">
        <f>IF(F325&gt;Data!$M$12,"World Record","-")</f>
        <v>-</v>
      </c>
    </row>
    <row r="326" spans="1:10" ht="16.5" thickBot="1">
      <c r="A326" s="55">
        <v>323</v>
      </c>
      <c r="B326" s="179">
        <v>119</v>
      </c>
      <c r="C326" s="180">
        <v>282</v>
      </c>
      <c r="D326" s="198" t="s">
        <v>345</v>
      </c>
      <c r="E326" s="181">
        <v>0</v>
      </c>
      <c r="F326" s="181">
        <v>0</v>
      </c>
      <c r="G326" s="181">
        <v>0</v>
      </c>
      <c r="H326" s="181">
        <v>0</v>
      </c>
      <c r="I326" s="31" t="str">
        <f>IF(F326&gt;Data!$K$12,"National Record","-")</f>
        <v>-</v>
      </c>
      <c r="J326" s="31" t="str">
        <f>IF(F326&gt;Data!$M$12,"World Record","-")</f>
        <v>-</v>
      </c>
    </row>
    <row r="327" spans="1:10" ht="16.5" thickBot="1">
      <c r="A327" s="55">
        <v>324</v>
      </c>
      <c r="B327" s="182">
        <v>119</v>
      </c>
      <c r="C327" s="183">
        <v>282</v>
      </c>
      <c r="D327" s="197" t="s">
        <v>271</v>
      </c>
      <c r="E327" s="184">
        <v>0</v>
      </c>
      <c r="F327" s="184">
        <v>0</v>
      </c>
      <c r="G327" s="184">
        <v>0</v>
      </c>
      <c r="H327" s="184">
        <v>0</v>
      </c>
      <c r="I327" s="31" t="str">
        <f>IF(F327&gt;Data!$K$12,"National Record","-")</f>
        <v>-</v>
      </c>
      <c r="J327" s="31" t="str">
        <f>IF(F327&gt;Data!$M$12,"World Record","-")</f>
        <v>-</v>
      </c>
    </row>
    <row r="328" spans="1:10" ht="16.5" thickBot="1">
      <c r="A328" s="55">
        <v>325</v>
      </c>
      <c r="B328" s="179">
        <v>119</v>
      </c>
      <c r="C328" s="180">
        <v>282</v>
      </c>
      <c r="D328" s="198" t="s">
        <v>387</v>
      </c>
      <c r="E328" s="181">
        <v>0</v>
      </c>
      <c r="F328" s="181">
        <v>0</v>
      </c>
      <c r="G328" s="181">
        <v>0</v>
      </c>
      <c r="H328" s="181">
        <v>0</v>
      </c>
      <c r="I328" s="31" t="str">
        <f>IF(F328&gt;Data!$K$12,"National Record","-")</f>
        <v>-</v>
      </c>
      <c r="J328" s="31" t="str">
        <f>IF(F328&gt;Data!$M$12,"World Record","-")</f>
        <v>-</v>
      </c>
    </row>
    <row r="329" spans="1:10" ht="16.5" thickBot="1">
      <c r="A329" s="55">
        <v>326</v>
      </c>
      <c r="B329" s="182">
        <v>119</v>
      </c>
      <c r="C329" s="183">
        <v>282</v>
      </c>
      <c r="D329" s="197" t="s">
        <v>304</v>
      </c>
      <c r="E329" s="184">
        <v>0</v>
      </c>
      <c r="F329" s="184">
        <v>0</v>
      </c>
      <c r="G329" s="184">
        <v>0</v>
      </c>
      <c r="H329" s="184">
        <v>0</v>
      </c>
      <c r="I329" s="31" t="str">
        <f>IF(F329&gt;Data!$K$12,"National Record","-")</f>
        <v>-</v>
      </c>
      <c r="J329" s="31" t="str">
        <f>IF(F329&gt;Data!$M$12,"World Record","-")</f>
        <v>-</v>
      </c>
    </row>
    <row r="330" spans="1:10" ht="16.5" thickBot="1">
      <c r="A330" s="55">
        <v>327</v>
      </c>
      <c r="B330" s="179">
        <v>119</v>
      </c>
      <c r="C330" s="180">
        <v>282</v>
      </c>
      <c r="D330" s="198" t="s">
        <v>284</v>
      </c>
      <c r="E330" s="181">
        <v>0</v>
      </c>
      <c r="F330" s="181">
        <v>0</v>
      </c>
      <c r="G330" s="181">
        <v>0</v>
      </c>
      <c r="H330" s="181">
        <v>0</v>
      </c>
      <c r="I330" s="31" t="str">
        <f>IF(F330&gt;Data!$K$12,"National Record","-")</f>
        <v>-</v>
      </c>
      <c r="J330" s="31" t="str">
        <f>IF(F330&gt;Data!$M$12,"World Record","-")</f>
        <v>-</v>
      </c>
    </row>
    <row r="331" spans="1:10" ht="16.5" thickBot="1">
      <c r="A331" s="55">
        <v>328</v>
      </c>
      <c r="B331" s="182">
        <v>119</v>
      </c>
      <c r="C331" s="183">
        <v>282</v>
      </c>
      <c r="D331" s="197" t="s">
        <v>342</v>
      </c>
      <c r="E331" s="184">
        <v>0</v>
      </c>
      <c r="F331" s="184">
        <v>0</v>
      </c>
      <c r="G331" s="184">
        <v>0</v>
      </c>
      <c r="H331" s="184">
        <v>0</v>
      </c>
      <c r="I331" s="31" t="str">
        <f>IF(F331&gt;Data!$K$12,"National Record","-")</f>
        <v>-</v>
      </c>
      <c r="J331" s="31" t="str">
        <f>IF(F331&gt;Data!$M$12,"World Record","-")</f>
        <v>-</v>
      </c>
    </row>
    <row r="332" spans="1:10" ht="16.5" thickBot="1">
      <c r="A332" s="55">
        <v>329</v>
      </c>
      <c r="B332" s="179">
        <v>119</v>
      </c>
      <c r="C332" s="180">
        <v>282</v>
      </c>
      <c r="D332" s="198" t="s">
        <v>470</v>
      </c>
      <c r="E332" s="181">
        <v>0</v>
      </c>
      <c r="F332" s="181">
        <v>0</v>
      </c>
      <c r="G332" s="181">
        <v>0</v>
      </c>
      <c r="H332" s="181">
        <v>0</v>
      </c>
      <c r="I332" s="31" t="str">
        <f>IF(F332&gt;Data!$K$12,"National Record","-")</f>
        <v>-</v>
      </c>
      <c r="J332" s="31" t="str">
        <f>IF(F332&gt;Data!$M$12,"World Record","-")</f>
        <v>-</v>
      </c>
    </row>
    <row r="333" spans="1:10" ht="16.5" thickBot="1">
      <c r="A333" s="55">
        <v>330</v>
      </c>
      <c r="B333" s="182">
        <v>119</v>
      </c>
      <c r="C333" s="183">
        <v>282</v>
      </c>
      <c r="D333" s="197" t="s">
        <v>313</v>
      </c>
      <c r="E333" s="184">
        <v>0</v>
      </c>
      <c r="F333" s="184">
        <v>0</v>
      </c>
      <c r="G333" s="184">
        <v>0</v>
      </c>
      <c r="H333" s="184">
        <v>0</v>
      </c>
      <c r="I333" s="31" t="str">
        <f>IF(F333&gt;Data!$K$12,"National Record","-")</f>
        <v>-</v>
      </c>
      <c r="J333" s="31" t="str">
        <f>IF(F333&gt;Data!$M$12,"World Record","-")</f>
        <v>-</v>
      </c>
    </row>
    <row r="334" spans="1:10" ht="16.5" thickBot="1">
      <c r="A334" s="55">
        <v>331</v>
      </c>
      <c r="B334" s="179">
        <v>119</v>
      </c>
      <c r="C334" s="180">
        <v>282</v>
      </c>
      <c r="D334" s="198" t="s">
        <v>298</v>
      </c>
      <c r="E334" s="181">
        <v>0</v>
      </c>
      <c r="F334" s="181">
        <v>0</v>
      </c>
      <c r="G334" s="181">
        <v>0</v>
      </c>
      <c r="H334" s="181">
        <v>0</v>
      </c>
      <c r="I334" s="31" t="str">
        <f>IF(F334&gt;Data!$K$12,"National Record","-")</f>
        <v>-</v>
      </c>
      <c r="J334" s="31" t="str">
        <f>IF(F334&gt;Data!$M$12,"World Record","-")</f>
        <v>-</v>
      </c>
    </row>
    <row r="335" spans="1:10" ht="16.5" thickBot="1">
      <c r="A335" s="55">
        <v>332</v>
      </c>
      <c r="B335" s="182">
        <v>119</v>
      </c>
      <c r="C335" s="183">
        <v>282</v>
      </c>
      <c r="D335" s="197" t="s">
        <v>176</v>
      </c>
      <c r="E335" s="184">
        <v>0</v>
      </c>
      <c r="F335" s="184">
        <v>0</v>
      </c>
      <c r="G335" s="184">
        <v>0</v>
      </c>
      <c r="H335" s="184">
        <v>0</v>
      </c>
      <c r="I335" s="31" t="str">
        <f>IF(F335&gt;Data!$K$12,"National Record","-")</f>
        <v>-</v>
      </c>
      <c r="J335" s="31" t="str">
        <f>IF(F335&gt;Data!$M$12,"World Record","-")</f>
        <v>-</v>
      </c>
    </row>
    <row r="336" spans="1:10" ht="16.5" thickBot="1">
      <c r="A336" s="55">
        <v>333</v>
      </c>
      <c r="B336" s="179">
        <v>119</v>
      </c>
      <c r="C336" s="180">
        <v>282</v>
      </c>
      <c r="D336" s="198" t="s">
        <v>262</v>
      </c>
      <c r="E336" s="181">
        <v>0</v>
      </c>
      <c r="F336" s="181">
        <v>0</v>
      </c>
      <c r="G336" s="181">
        <v>0</v>
      </c>
      <c r="H336" s="181">
        <v>0</v>
      </c>
      <c r="I336" s="31" t="str">
        <f>IF(F336&gt;Data!$K$12,"National Record","-")</f>
        <v>-</v>
      </c>
      <c r="J336" s="31" t="str">
        <f>IF(F336&gt;Data!$M$12,"World Record","-")</f>
        <v>-</v>
      </c>
    </row>
    <row r="337" spans="1:10" ht="16.5" thickBot="1">
      <c r="A337" s="55">
        <v>334</v>
      </c>
      <c r="B337" s="182">
        <v>119</v>
      </c>
      <c r="C337" s="183">
        <v>282</v>
      </c>
      <c r="D337" s="197" t="s">
        <v>265</v>
      </c>
      <c r="E337" s="184">
        <v>0</v>
      </c>
      <c r="F337" s="184">
        <v>0</v>
      </c>
      <c r="G337" s="184">
        <v>0</v>
      </c>
      <c r="H337" s="184">
        <v>0</v>
      </c>
      <c r="I337" s="31" t="str">
        <f>IF(F337&gt;Data!$K$12,"National Record","-")</f>
        <v>-</v>
      </c>
      <c r="J337" s="31" t="str">
        <f>IF(F337&gt;Data!$M$12,"World Record","-")</f>
        <v>-</v>
      </c>
    </row>
    <row r="338" spans="1:10" ht="16.5" thickBot="1">
      <c r="A338" s="55">
        <v>335</v>
      </c>
      <c r="B338" s="179">
        <v>119</v>
      </c>
      <c r="C338" s="180">
        <v>282</v>
      </c>
      <c r="D338" s="198" t="s">
        <v>221</v>
      </c>
      <c r="E338" s="181">
        <v>0</v>
      </c>
      <c r="F338" s="181">
        <v>0</v>
      </c>
      <c r="G338" s="181">
        <v>0</v>
      </c>
      <c r="H338" s="181">
        <v>0</v>
      </c>
      <c r="I338" s="31" t="str">
        <f>IF(F338&gt;Data!$K$12,"National Record","-")</f>
        <v>-</v>
      </c>
      <c r="J338" s="31" t="str">
        <f>IF(F338&gt;Data!$M$12,"World Record","-")</f>
        <v>-</v>
      </c>
    </row>
    <row r="339" spans="1:10" ht="16.5" thickBot="1">
      <c r="A339" s="55">
        <v>336</v>
      </c>
      <c r="B339" s="182">
        <v>119</v>
      </c>
      <c r="C339" s="183">
        <v>282</v>
      </c>
      <c r="D339" s="197" t="s">
        <v>279</v>
      </c>
      <c r="E339" s="184">
        <v>0</v>
      </c>
      <c r="F339" s="184">
        <v>0</v>
      </c>
      <c r="G339" s="184">
        <v>0</v>
      </c>
      <c r="H339" s="184">
        <v>0</v>
      </c>
      <c r="I339" s="31" t="str">
        <f>IF(F339&gt;Data!$K$12,"National Record","-")</f>
        <v>-</v>
      </c>
      <c r="J339" s="31" t="str">
        <f>IF(F339&gt;Data!$M$12,"World Record","-")</f>
        <v>-</v>
      </c>
    </row>
    <row r="340" spans="1:10" ht="16.5" thickBot="1">
      <c r="A340" s="55">
        <v>337</v>
      </c>
      <c r="B340" s="179">
        <v>119</v>
      </c>
      <c r="C340" s="180">
        <v>282</v>
      </c>
      <c r="D340" s="198" t="s">
        <v>163</v>
      </c>
      <c r="E340" s="181">
        <v>0</v>
      </c>
      <c r="F340" s="181">
        <v>0</v>
      </c>
      <c r="G340" s="181">
        <v>0</v>
      </c>
      <c r="H340" s="181">
        <v>0</v>
      </c>
      <c r="I340" s="31" t="str">
        <f>IF(F340&gt;Data!$K$12,"National Record","-")</f>
        <v>-</v>
      </c>
      <c r="J340" s="31" t="str">
        <f>IF(F340&gt;Data!$M$12,"World Record","-")</f>
        <v>-</v>
      </c>
    </row>
    <row r="341" spans="1:10" ht="16.5" thickBot="1">
      <c r="A341" s="55">
        <v>338</v>
      </c>
      <c r="B341" s="182">
        <v>119</v>
      </c>
      <c r="C341" s="183">
        <v>282</v>
      </c>
      <c r="D341" s="197" t="s">
        <v>486</v>
      </c>
      <c r="E341" s="184">
        <v>0</v>
      </c>
      <c r="F341" s="184">
        <v>0</v>
      </c>
      <c r="G341" s="184">
        <v>0</v>
      </c>
      <c r="H341" s="184">
        <v>0</v>
      </c>
      <c r="I341" s="31" t="str">
        <f>IF(F341&gt;Data!$K$12,"National Record","-")</f>
        <v>-</v>
      </c>
      <c r="J341" s="31" t="str">
        <f>IF(F341&gt;Data!$M$12,"World Record","-")</f>
        <v>-</v>
      </c>
    </row>
    <row r="342" spans="1:10" ht="16.5" thickBot="1">
      <c r="A342" s="55">
        <v>339</v>
      </c>
      <c r="B342" s="179">
        <v>119</v>
      </c>
      <c r="C342" s="180">
        <v>282</v>
      </c>
      <c r="D342" s="198" t="s">
        <v>383</v>
      </c>
      <c r="E342" s="181">
        <v>0</v>
      </c>
      <c r="F342" s="181">
        <v>0</v>
      </c>
      <c r="G342" s="181">
        <v>0</v>
      </c>
      <c r="H342" s="181">
        <v>0</v>
      </c>
      <c r="I342" s="31" t="str">
        <f>IF(F342&gt;Data!$K$12,"National Record","-")</f>
        <v>-</v>
      </c>
      <c r="J342" s="31" t="str">
        <f>IF(F342&gt;Data!$M$12,"World Record","-")</f>
        <v>-</v>
      </c>
    </row>
    <row r="343" spans="1:10" ht="16.5" thickBot="1">
      <c r="A343" s="55">
        <v>340</v>
      </c>
      <c r="B343" s="182">
        <v>119</v>
      </c>
      <c r="C343" s="183">
        <v>282</v>
      </c>
      <c r="D343" s="197" t="s">
        <v>168</v>
      </c>
      <c r="E343" s="184">
        <v>0</v>
      </c>
      <c r="F343" s="184">
        <v>0</v>
      </c>
      <c r="G343" s="184">
        <v>0</v>
      </c>
      <c r="H343" s="184">
        <v>0</v>
      </c>
      <c r="I343" s="31" t="str">
        <f>IF(F343&gt;Data!$K$12,"National Record","-")</f>
        <v>-</v>
      </c>
      <c r="J343" s="31" t="str">
        <f>IF(F343&gt;Data!$M$12,"World Record","-")</f>
        <v>-</v>
      </c>
    </row>
    <row r="344" spans="1:10" ht="16.5" thickBot="1">
      <c r="A344" s="55">
        <v>341</v>
      </c>
      <c r="B344" s="179">
        <v>119</v>
      </c>
      <c r="C344" s="180">
        <v>282</v>
      </c>
      <c r="D344" s="198" t="s">
        <v>494</v>
      </c>
      <c r="E344" s="181">
        <v>0</v>
      </c>
      <c r="F344" s="181">
        <v>0</v>
      </c>
      <c r="G344" s="181">
        <v>0</v>
      </c>
      <c r="H344" s="181">
        <v>0</v>
      </c>
      <c r="I344" s="31" t="str">
        <f>IF(F344&gt;Data!$K$12,"National Record","-")</f>
        <v>-</v>
      </c>
      <c r="J344" s="31" t="str">
        <f>IF(F344&gt;Data!$M$12,"World Record","-")</f>
        <v>-</v>
      </c>
    </row>
    <row r="345" spans="1:10" ht="16.5" thickBot="1">
      <c r="A345" s="55">
        <v>342</v>
      </c>
      <c r="B345" s="182">
        <v>119</v>
      </c>
      <c r="C345" s="183">
        <v>282</v>
      </c>
      <c r="D345" s="197" t="s">
        <v>451</v>
      </c>
      <c r="E345" s="184">
        <v>0</v>
      </c>
      <c r="F345" s="184">
        <v>0</v>
      </c>
      <c r="G345" s="184">
        <v>0</v>
      </c>
      <c r="H345" s="184">
        <v>0</v>
      </c>
      <c r="I345" s="31" t="str">
        <f>IF(F345&gt;Data!$K$12,"National Record","-")</f>
        <v>-</v>
      </c>
      <c r="J345" s="31" t="str">
        <f>IF(F345&gt;Data!$M$12,"World Record","-")</f>
        <v>-</v>
      </c>
    </row>
    <row r="346" spans="1:10" ht="16.5" thickBot="1">
      <c r="A346" s="55">
        <v>343</v>
      </c>
      <c r="B346" s="179">
        <v>119</v>
      </c>
      <c r="C346" s="180">
        <v>282</v>
      </c>
      <c r="D346" s="198" t="s">
        <v>205</v>
      </c>
      <c r="E346" s="181">
        <v>0</v>
      </c>
      <c r="F346" s="181">
        <v>0</v>
      </c>
      <c r="G346" s="181">
        <v>0</v>
      </c>
      <c r="H346" s="181">
        <v>0</v>
      </c>
      <c r="I346" s="31" t="str">
        <f>IF(F346&gt;Data!$K$12,"National Record","-")</f>
        <v>-</v>
      </c>
      <c r="J346" s="31" t="str">
        <f>IF(F346&gt;Data!$M$12,"World Record","-")</f>
        <v>-</v>
      </c>
    </row>
    <row r="347" spans="1:10" ht="16.5" thickBot="1">
      <c r="A347" s="55">
        <v>344</v>
      </c>
      <c r="B347" s="182">
        <v>119</v>
      </c>
      <c r="C347" s="183">
        <v>282</v>
      </c>
      <c r="D347" s="197" t="s">
        <v>314</v>
      </c>
      <c r="E347" s="184">
        <v>0</v>
      </c>
      <c r="F347" s="184">
        <v>0</v>
      </c>
      <c r="G347" s="184">
        <v>0</v>
      </c>
      <c r="H347" s="184">
        <v>0</v>
      </c>
      <c r="I347" s="31" t="str">
        <f>IF(F347&gt;Data!$K$12,"National Record","-")</f>
        <v>-</v>
      </c>
      <c r="J347" s="31" t="str">
        <f>IF(F347&gt;Data!$M$12,"World Record","-")</f>
        <v>-</v>
      </c>
    </row>
    <row r="348" spans="1:10" ht="16.5" thickBot="1">
      <c r="A348" s="55">
        <v>345</v>
      </c>
      <c r="B348" s="179">
        <v>119</v>
      </c>
      <c r="C348" s="180">
        <v>282</v>
      </c>
      <c r="D348" s="198" t="s">
        <v>366</v>
      </c>
      <c r="E348" s="181">
        <v>0</v>
      </c>
      <c r="F348" s="181">
        <v>0</v>
      </c>
      <c r="G348" s="181">
        <v>0</v>
      </c>
      <c r="H348" s="181">
        <v>0</v>
      </c>
      <c r="I348" s="31" t="str">
        <f>IF(F348&gt;Data!$K$12,"National Record","-")</f>
        <v>-</v>
      </c>
      <c r="J348" s="31" t="str">
        <f>IF(F348&gt;Data!$M$12,"World Record","-")</f>
        <v>-</v>
      </c>
    </row>
    <row r="349" spans="1:10" ht="16.5" thickBot="1">
      <c r="A349" s="55">
        <v>346</v>
      </c>
      <c r="B349" s="182">
        <v>119</v>
      </c>
      <c r="C349" s="183">
        <v>282</v>
      </c>
      <c r="D349" s="197" t="s">
        <v>325</v>
      </c>
      <c r="E349" s="184">
        <v>0</v>
      </c>
      <c r="F349" s="184">
        <v>0</v>
      </c>
      <c r="G349" s="184">
        <v>0</v>
      </c>
      <c r="H349" s="184">
        <v>0</v>
      </c>
      <c r="I349" s="31" t="str">
        <f>IF(F349&gt;Data!$K$12,"National Record","-")</f>
        <v>-</v>
      </c>
      <c r="J349" s="31" t="str">
        <f>IF(F349&gt;Data!$M$12,"World Record","-")</f>
        <v>-</v>
      </c>
    </row>
    <row r="350" spans="1:10" ht="16.5" thickBot="1">
      <c r="A350" s="55">
        <v>347</v>
      </c>
      <c r="B350" s="179">
        <v>119</v>
      </c>
      <c r="C350" s="180">
        <v>282</v>
      </c>
      <c r="D350" s="198" t="s">
        <v>181</v>
      </c>
      <c r="E350" s="181">
        <v>0</v>
      </c>
      <c r="F350" s="181">
        <v>0</v>
      </c>
      <c r="G350" s="181">
        <v>0</v>
      </c>
      <c r="H350" s="181">
        <v>0</v>
      </c>
      <c r="I350" s="31" t="str">
        <f>IF(F350&gt;Data!$K$12,"National Record","-")</f>
        <v>-</v>
      </c>
      <c r="J350" s="31" t="str">
        <f>IF(F350&gt;Data!$M$12,"World Record","-")</f>
        <v>-</v>
      </c>
    </row>
    <row r="351" spans="1:10" s="118" customFormat="1" ht="16.5" thickBot="1">
      <c r="A351" s="55">
        <v>348</v>
      </c>
      <c r="B351" s="182">
        <v>119</v>
      </c>
      <c r="C351" s="183">
        <v>282</v>
      </c>
      <c r="D351" s="197" t="s">
        <v>196</v>
      </c>
      <c r="E351" s="184">
        <v>0</v>
      </c>
      <c r="F351" s="184">
        <v>0</v>
      </c>
      <c r="G351" s="184">
        <v>0</v>
      </c>
      <c r="H351" s="184">
        <v>0</v>
      </c>
      <c r="I351" s="130" t="str">
        <f>IF(F351&gt;Data!$K$12,"National Record","-")</f>
        <v>-</v>
      </c>
      <c r="J351" s="130" t="str">
        <f>IF(F351&gt;Data!$M$12,"World Record","-")</f>
        <v>-</v>
      </c>
    </row>
    <row r="352" spans="1:10" ht="15.75">
      <c r="B352" s="7"/>
      <c r="D352" s="203"/>
      <c r="E352" s="52"/>
      <c r="G352" s="52"/>
      <c r="H352" s="52"/>
      <c r="I352" s="31"/>
      <c r="J352" s="31"/>
    </row>
    <row r="353" spans="2:5" ht="15.75">
      <c r="B353" s="7"/>
      <c r="D353" s="203"/>
      <c r="E353" s="36"/>
    </row>
    <row r="354" spans="2:5" ht="15.75">
      <c r="B354" s="7"/>
      <c r="D354" s="203"/>
      <c r="E354" s="36"/>
    </row>
    <row r="355" spans="2:5" ht="15.75">
      <c r="B355" s="7"/>
      <c r="D355" s="203"/>
      <c r="E355" s="36"/>
    </row>
    <row r="356" spans="2:5" ht="15.75">
      <c r="B356" s="7"/>
      <c r="D356" s="203"/>
      <c r="E356" s="36"/>
    </row>
    <row r="357" spans="2:5" ht="15.75">
      <c r="B357" s="7"/>
      <c r="D357" s="203"/>
      <c r="E357" s="36"/>
    </row>
    <row r="358" spans="2:5" ht="15.75">
      <c r="B358" s="7"/>
      <c r="D358" s="203"/>
      <c r="E358" s="36"/>
    </row>
    <row r="359" spans="2:5" ht="15.75">
      <c r="B359" s="7"/>
      <c r="D359" s="203"/>
      <c r="E359" s="36"/>
    </row>
    <row r="360" spans="2:5" ht="15.75">
      <c r="B360" s="7"/>
      <c r="D360" s="203"/>
      <c r="E360" s="36"/>
    </row>
    <row r="361" spans="2:5" ht="15.75">
      <c r="B361" s="7"/>
      <c r="D361" s="203"/>
      <c r="E361" s="36"/>
    </row>
    <row r="362" spans="2:5" ht="15.75">
      <c r="B362" s="7"/>
      <c r="D362" s="203"/>
      <c r="E362" s="36"/>
    </row>
    <row r="363" spans="2:5" ht="15.75">
      <c r="B363" s="7"/>
      <c r="D363" s="203"/>
      <c r="E363" s="36"/>
    </row>
    <row r="364" spans="2:5" ht="15.75">
      <c r="B364" s="7"/>
      <c r="D364" s="203"/>
      <c r="E364" s="36"/>
    </row>
    <row r="365" spans="2:5" ht="15.75">
      <c r="B365" s="7"/>
      <c r="D365" s="203"/>
      <c r="E365" s="36"/>
    </row>
    <row r="366" spans="2:5" ht="15.75">
      <c r="B366" s="7"/>
      <c r="D366" s="203"/>
      <c r="E366" s="36"/>
    </row>
    <row r="367" spans="2:5" ht="15.75">
      <c r="B367" s="7"/>
      <c r="D367" s="203"/>
      <c r="E367" s="36"/>
    </row>
    <row r="368" spans="2:5">
      <c r="B368" s="7"/>
    </row>
    <row r="369" spans="2:2">
      <c r="B369" s="7"/>
    </row>
    <row r="370" spans="2:2">
      <c r="B370" s="7"/>
    </row>
    <row r="371" spans="2:2">
      <c r="B371" s="7"/>
    </row>
    <row r="372" spans="2:2">
      <c r="B372" s="7"/>
    </row>
    <row r="373" spans="2:2">
      <c r="B373" s="7"/>
    </row>
    <row r="374" spans="2:2">
      <c r="B374" s="7"/>
    </row>
    <row r="375" spans="2:2">
      <c r="B375" s="7"/>
    </row>
    <row r="376" spans="2:2">
      <c r="B376" s="7"/>
    </row>
    <row r="377" spans="2:2">
      <c r="B377" s="7"/>
    </row>
    <row r="378" spans="2:2">
      <c r="B378" s="7"/>
    </row>
    <row r="379" spans="2:2">
      <c r="B379" s="7"/>
    </row>
    <row r="380" spans="2:2">
      <c r="B380" s="7"/>
    </row>
    <row r="381" spans="2:2">
      <c r="B381" s="7"/>
    </row>
  </sheetData>
  <sortState ref="B4:J21">
    <sortCondition ref="B4:B21"/>
  </sortState>
  <mergeCells count="1">
    <mergeCell ref="B1:D1"/>
  </mergeCells>
  <phoneticPr fontId="7"/>
  <pageMargins left="0.74803149606299213" right="0.74803149606299213" top="1.39" bottom="0.98425196850393704" header="0.22" footer="0.51181102362204722"/>
  <pageSetup paperSize="9" scale="120" orientation="landscape" horizontalDpi="4294967292" verticalDpi="4294967292"/>
  <headerFooter>
    <oddHeader>&amp;R&amp;G</oddHeader>
  </headerFooter>
  <legacyDrawingHF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5"/>
  <dimension ref="A1:N404"/>
  <sheetViews>
    <sheetView zoomScale="150" zoomScaleNormal="150" zoomScalePageLayoutView="200" workbookViewId="0">
      <pane xSplit="4" ySplit="3" topLeftCell="E4" activePane="bottomRight" state="frozen"/>
      <selection activeCell="B2" sqref="B1:B1048576"/>
      <selection pane="topRight" activeCell="B2" sqref="B1:B1048576"/>
      <selection pane="bottomLeft" activeCell="B2" sqref="B1:B1048576"/>
      <selection pane="bottomRight" activeCell="F16" sqref="F16"/>
    </sheetView>
  </sheetViews>
  <sheetFormatPr defaultRowHeight="12.75"/>
  <cols>
    <col min="1" max="1" width="4.7109375" style="158" customWidth="1"/>
    <col min="2" max="2" width="9.28515625" style="7" customWidth="1"/>
    <col min="3" max="3" width="14.140625" style="7" customWidth="1"/>
    <col min="4" max="4" width="33" style="58" customWidth="1"/>
    <col min="5" max="5" width="9.28515625" style="6" customWidth="1"/>
    <col min="6" max="6" width="11.85546875" style="8" customWidth="1"/>
    <col min="7" max="7" width="9.140625" style="8" customWidth="1"/>
    <col min="8" max="8" width="12.5703125" style="8" customWidth="1"/>
    <col min="9" max="9" width="14.28515625" style="29" customWidth="1"/>
    <col min="10" max="10" width="11.140625" style="30" customWidth="1"/>
    <col min="11" max="11" width="6.7109375" style="22" customWidth="1"/>
    <col min="12" max="12" width="11.42578125" customWidth="1"/>
  </cols>
  <sheetData>
    <row r="1" spans="1:14" ht="18">
      <c r="B1" s="258" t="s">
        <v>113</v>
      </c>
      <c r="C1" s="258"/>
      <c r="D1" s="258"/>
      <c r="E1" s="49"/>
      <c r="G1" s="52" t="str">
        <f>Event_Details!$B$2</f>
        <v>Indian Open Memory Championships 2019</v>
      </c>
      <c r="L1" s="258"/>
      <c r="M1" s="258"/>
      <c r="N1" s="258"/>
    </row>
    <row r="2" spans="1:14" ht="15.75">
      <c r="D2" s="22"/>
      <c r="E2"/>
      <c r="G2" s="82" t="str">
        <f>Event_Details!$B$4</f>
        <v>12th - 13th October 2018</v>
      </c>
      <c r="L2" s="47"/>
    </row>
    <row r="3" spans="1:14" ht="25.5" customHeight="1" thickBot="1">
      <c r="A3" s="55" t="s">
        <v>694</v>
      </c>
      <c r="B3" s="9" t="s">
        <v>40</v>
      </c>
      <c r="C3" s="10" t="s">
        <v>41</v>
      </c>
      <c r="D3" s="57" t="s">
        <v>39</v>
      </c>
      <c r="E3" s="11" t="s">
        <v>5</v>
      </c>
      <c r="F3" s="12" t="s">
        <v>30</v>
      </c>
      <c r="G3" s="12" t="s">
        <v>31</v>
      </c>
      <c r="H3" s="13" t="s">
        <v>32</v>
      </c>
      <c r="I3" s="70" t="s">
        <v>88</v>
      </c>
      <c r="J3" s="71" t="s">
        <v>89</v>
      </c>
    </row>
    <row r="4" spans="1:14" ht="16.5" thickBot="1">
      <c r="A4" s="55">
        <v>1</v>
      </c>
      <c r="B4" s="171">
        <v>1</v>
      </c>
      <c r="C4" s="172">
        <v>1</v>
      </c>
      <c r="D4" s="173" t="s">
        <v>388</v>
      </c>
      <c r="E4" s="160">
        <v>2068</v>
      </c>
      <c r="F4" s="174">
        <v>972</v>
      </c>
      <c r="G4" s="174">
        <v>928</v>
      </c>
      <c r="H4" s="174">
        <v>3641</v>
      </c>
      <c r="I4" s="31" t="str">
        <f>IF(F4&gt;Data!$K$7,"National Record","-")</f>
        <v>National Record</v>
      </c>
      <c r="J4" s="31" t="str">
        <f>IF(F4&gt;Data!$M$7,"World Record","-")</f>
        <v>-</v>
      </c>
      <c r="L4" s="19"/>
    </row>
    <row r="5" spans="1:14" ht="16.5" thickBot="1">
      <c r="A5" s="55">
        <v>2</v>
      </c>
      <c r="B5" s="182">
        <v>2</v>
      </c>
      <c r="C5" s="183">
        <v>3</v>
      </c>
      <c r="D5" s="170" t="s">
        <v>384</v>
      </c>
      <c r="E5" s="160">
        <v>1074</v>
      </c>
      <c r="F5" s="184">
        <v>460</v>
      </c>
      <c r="G5" s="184">
        <v>439</v>
      </c>
      <c r="H5" s="184">
        <v>2033</v>
      </c>
      <c r="I5" s="31" t="str">
        <f>IF(F5&gt;Data!$K$7,"National Record","-")</f>
        <v>-</v>
      </c>
      <c r="J5" s="31" t="str">
        <f>IF(F5&gt;Data!$M$7,"World Record","-")</f>
        <v>-</v>
      </c>
      <c r="K5" s="31"/>
      <c r="L5" s="19"/>
    </row>
    <row r="6" spans="1:14" ht="16.5" thickBot="1">
      <c r="A6" s="55">
        <v>3</v>
      </c>
      <c r="B6" s="179">
        <v>3</v>
      </c>
      <c r="C6" s="180">
        <v>2</v>
      </c>
      <c r="D6" s="169" t="s">
        <v>336</v>
      </c>
      <c r="E6" s="181">
        <v>5426</v>
      </c>
      <c r="F6" s="181">
        <v>440</v>
      </c>
      <c r="G6" s="181">
        <v>420</v>
      </c>
      <c r="H6" s="181">
        <v>2077</v>
      </c>
      <c r="I6" s="31" t="str">
        <f>IF(F6&gt;Data!$K$7,"National Record","-")</f>
        <v>-</v>
      </c>
      <c r="J6" s="31" t="str">
        <f>IF(F6&gt;Data!$M$7,"World Record","-")</f>
        <v>-</v>
      </c>
      <c r="K6" s="31"/>
      <c r="L6" s="19"/>
    </row>
    <row r="7" spans="1:14" ht="16.5" thickBot="1">
      <c r="A7" s="55">
        <v>4</v>
      </c>
      <c r="B7" s="182">
        <v>4</v>
      </c>
      <c r="C7" s="183">
        <v>5</v>
      </c>
      <c r="D7" s="170" t="s">
        <v>358</v>
      </c>
      <c r="E7" s="160">
        <v>2528</v>
      </c>
      <c r="F7" s="184">
        <v>378</v>
      </c>
      <c r="G7" s="184">
        <v>361</v>
      </c>
      <c r="H7" s="184">
        <v>1585</v>
      </c>
      <c r="I7" s="31" t="str">
        <f>IF(F7&gt;Data!$K$7,"National Record","-")</f>
        <v>-</v>
      </c>
      <c r="J7" s="31" t="str">
        <f>IF(F7&gt;Data!$M$7,"World Record","-")</f>
        <v>-</v>
      </c>
      <c r="L7" s="19"/>
    </row>
    <row r="8" spans="1:14" ht="16.5" thickBot="1">
      <c r="A8" s="55">
        <v>5</v>
      </c>
      <c r="B8" s="179">
        <v>5</v>
      </c>
      <c r="C8" s="180">
        <v>15</v>
      </c>
      <c r="D8" s="169" t="s">
        <v>368</v>
      </c>
      <c r="E8" s="160">
        <v>4528</v>
      </c>
      <c r="F8" s="181">
        <v>340</v>
      </c>
      <c r="G8" s="181">
        <v>325</v>
      </c>
      <c r="H8" s="181">
        <v>943</v>
      </c>
      <c r="I8" s="31" t="str">
        <f>IF(F8&gt;Data!$K$7,"National Record","-")</f>
        <v>-</v>
      </c>
      <c r="J8" s="31" t="str">
        <f>IF(F8&gt;Data!$M$7,"World Record","-")</f>
        <v>-</v>
      </c>
      <c r="K8" s="31"/>
      <c r="L8" s="19"/>
    </row>
    <row r="9" spans="1:14" ht="16.5" thickBot="1">
      <c r="A9" s="55">
        <v>6</v>
      </c>
      <c r="B9" s="182">
        <v>6</v>
      </c>
      <c r="C9" s="183">
        <v>4</v>
      </c>
      <c r="D9" s="170" t="s">
        <v>359</v>
      </c>
      <c r="E9" s="160">
        <v>5360</v>
      </c>
      <c r="F9" s="184">
        <v>334</v>
      </c>
      <c r="G9" s="184">
        <v>319</v>
      </c>
      <c r="H9" s="184">
        <v>1738</v>
      </c>
      <c r="I9" s="31" t="str">
        <f>IF(F9&gt;Data!$K$7,"National Record","-")</f>
        <v>-</v>
      </c>
      <c r="J9" s="31" t="str">
        <f>IF(F9&gt;Data!$M$7,"World Record","-")</f>
        <v>-</v>
      </c>
      <c r="K9" s="31"/>
      <c r="L9" s="19"/>
    </row>
    <row r="10" spans="1:14" ht="16.5" thickBot="1">
      <c r="A10" s="55">
        <v>7</v>
      </c>
      <c r="B10" s="179">
        <v>7</v>
      </c>
      <c r="C10" s="180">
        <v>10</v>
      </c>
      <c r="D10" s="169" t="s">
        <v>395</v>
      </c>
      <c r="E10" s="160">
        <v>5386</v>
      </c>
      <c r="F10" s="181">
        <v>332</v>
      </c>
      <c r="G10" s="181">
        <v>317</v>
      </c>
      <c r="H10" s="181">
        <v>1131</v>
      </c>
      <c r="I10" s="31" t="str">
        <f>IF(F10&gt;Data!$K$7,"National Record","-")</f>
        <v>-</v>
      </c>
      <c r="J10" s="31" t="str">
        <f>IF(F10&gt;Data!$M$7,"World Record","-")</f>
        <v>-</v>
      </c>
      <c r="K10" s="31"/>
      <c r="L10" s="19"/>
    </row>
    <row r="11" spans="1:14" ht="16.5" thickBot="1">
      <c r="A11" s="55">
        <v>8</v>
      </c>
      <c r="B11" s="182">
        <v>8</v>
      </c>
      <c r="C11" s="183">
        <v>7</v>
      </c>
      <c r="D11" s="170" t="s">
        <v>376</v>
      </c>
      <c r="E11" s="184">
        <v>0</v>
      </c>
      <c r="F11" s="184">
        <v>328</v>
      </c>
      <c r="G11" s="184">
        <v>313</v>
      </c>
      <c r="H11" s="184">
        <v>1273</v>
      </c>
      <c r="I11" s="31" t="str">
        <f>IF(F11&gt;Data!$K$7,"National Record","-")</f>
        <v>-</v>
      </c>
      <c r="J11" s="31" t="str">
        <f>IF(F11&gt;Data!$M$7,"World Record","-")</f>
        <v>-</v>
      </c>
      <c r="K11" s="31"/>
      <c r="L11" s="19"/>
    </row>
    <row r="12" spans="1:14" ht="16.5" thickBot="1">
      <c r="A12" s="55">
        <v>9</v>
      </c>
      <c r="B12" s="179">
        <v>9</v>
      </c>
      <c r="C12" s="180">
        <v>25</v>
      </c>
      <c r="D12" s="169" t="s">
        <v>509</v>
      </c>
      <c r="E12" s="181">
        <v>0</v>
      </c>
      <c r="F12" s="181">
        <v>320</v>
      </c>
      <c r="G12" s="181">
        <v>306</v>
      </c>
      <c r="H12" s="181">
        <v>525</v>
      </c>
      <c r="I12" s="31" t="str">
        <f>IF(F12&gt;Data!$K$7,"National Record","-")</f>
        <v>-</v>
      </c>
      <c r="J12" s="31" t="str">
        <f>IF(F12&gt;Data!$M$7,"World Record","-")</f>
        <v>-</v>
      </c>
      <c r="K12" s="31"/>
      <c r="L12" s="19"/>
    </row>
    <row r="13" spans="1:14" ht="16.5" thickBot="1">
      <c r="A13" s="55">
        <v>10</v>
      </c>
      <c r="B13" s="182">
        <v>10</v>
      </c>
      <c r="C13" s="183">
        <v>16</v>
      </c>
      <c r="D13" s="170" t="s">
        <v>392</v>
      </c>
      <c r="E13" s="184">
        <v>0</v>
      </c>
      <c r="F13" s="184">
        <v>306</v>
      </c>
      <c r="G13" s="184">
        <v>292</v>
      </c>
      <c r="H13" s="184">
        <v>925</v>
      </c>
      <c r="I13" s="31" t="str">
        <f>IF(F13&gt;Data!$K$7,"National Record","-")</f>
        <v>-</v>
      </c>
      <c r="J13" s="31" t="str">
        <f>IF(F13&gt;Data!$M$7,"World Record","-")</f>
        <v>-</v>
      </c>
      <c r="K13" s="31"/>
      <c r="L13" s="19"/>
    </row>
    <row r="14" spans="1:14" ht="16.5" thickBot="1">
      <c r="A14" s="55">
        <v>11</v>
      </c>
      <c r="B14" s="179">
        <v>11</v>
      </c>
      <c r="C14" s="180">
        <v>8</v>
      </c>
      <c r="D14" s="169" t="s">
        <v>311</v>
      </c>
      <c r="E14" s="181">
        <v>0</v>
      </c>
      <c r="F14" s="181">
        <v>303</v>
      </c>
      <c r="G14" s="181">
        <v>289</v>
      </c>
      <c r="H14" s="181">
        <v>1150</v>
      </c>
      <c r="I14" s="31" t="str">
        <f>IF(F14&gt;Data!$K$7,"National Record","-")</f>
        <v>-</v>
      </c>
      <c r="J14" s="31" t="str">
        <f>IF(F14&gt;Data!$M$7,"World Record","-")</f>
        <v>-</v>
      </c>
      <c r="K14" s="31"/>
      <c r="L14" s="19"/>
    </row>
    <row r="15" spans="1:14" ht="16.5" thickBot="1">
      <c r="A15" s="55">
        <v>12</v>
      </c>
      <c r="B15" s="182">
        <v>12</v>
      </c>
      <c r="C15" s="183">
        <v>6</v>
      </c>
      <c r="D15" s="170" t="s">
        <v>400</v>
      </c>
      <c r="E15" s="160">
        <v>4862</v>
      </c>
      <c r="F15" s="184">
        <v>266</v>
      </c>
      <c r="G15" s="184">
        <v>254</v>
      </c>
      <c r="H15" s="184">
        <v>1307</v>
      </c>
      <c r="I15" s="31" t="str">
        <f>IF(F15&gt;Data!$K$7,"National Record","-")</f>
        <v>-</v>
      </c>
      <c r="J15" s="31" t="str">
        <f>IF(F15&gt;Data!$M$7,"World Record","-")</f>
        <v>-</v>
      </c>
      <c r="K15" s="31"/>
      <c r="L15" s="19"/>
    </row>
    <row r="16" spans="1:14" ht="16.5" thickBot="1">
      <c r="A16" s="55">
        <v>13</v>
      </c>
      <c r="B16" s="179">
        <v>13</v>
      </c>
      <c r="C16" s="180">
        <v>13</v>
      </c>
      <c r="D16" s="169" t="s">
        <v>377</v>
      </c>
      <c r="E16" s="181">
        <v>0</v>
      </c>
      <c r="F16" s="181">
        <v>248</v>
      </c>
      <c r="G16" s="181">
        <v>237</v>
      </c>
      <c r="H16" s="181">
        <v>1043</v>
      </c>
      <c r="I16" s="31" t="str">
        <f>IF(F16&gt;Data!$K$7,"National Record","-")</f>
        <v>-</v>
      </c>
      <c r="J16" s="31" t="str">
        <f>IF(F16&gt;Data!$M$7,"World Record","-")</f>
        <v>-</v>
      </c>
      <c r="K16" s="31"/>
      <c r="L16" s="19"/>
    </row>
    <row r="17" spans="1:12" ht="16.5" thickBot="1">
      <c r="A17" s="55">
        <v>14</v>
      </c>
      <c r="B17" s="182">
        <v>14</v>
      </c>
      <c r="C17" s="183">
        <v>14</v>
      </c>
      <c r="D17" s="170" t="s">
        <v>396</v>
      </c>
      <c r="E17" s="184">
        <v>0</v>
      </c>
      <c r="F17" s="184">
        <v>200</v>
      </c>
      <c r="G17" s="184">
        <v>191</v>
      </c>
      <c r="H17" s="184">
        <v>967</v>
      </c>
      <c r="I17" s="31" t="str">
        <f>IF(F17&gt;Data!$K$7,"National Record","-")</f>
        <v>-</v>
      </c>
      <c r="J17" s="31" t="str">
        <f>IF(F17&gt;Data!$M$7,"World Record","-")</f>
        <v>-</v>
      </c>
      <c r="K17" s="31"/>
      <c r="L17" s="19"/>
    </row>
    <row r="18" spans="1:12" ht="16.5" thickBot="1">
      <c r="A18" s="55">
        <v>15</v>
      </c>
      <c r="B18" s="179">
        <v>15</v>
      </c>
      <c r="C18" s="180">
        <v>11</v>
      </c>
      <c r="D18" s="169" t="s">
        <v>353</v>
      </c>
      <c r="E18" s="160">
        <v>5333</v>
      </c>
      <c r="F18" s="181">
        <v>160</v>
      </c>
      <c r="G18" s="181">
        <v>153</v>
      </c>
      <c r="H18" s="181">
        <v>1100</v>
      </c>
      <c r="I18" s="31" t="str">
        <f>IF(F18&gt;Data!$K$7,"National Record","-")</f>
        <v>-</v>
      </c>
      <c r="J18" s="31" t="str">
        <f>IF(F18&gt;Data!$M$7,"World Record","-")</f>
        <v>-</v>
      </c>
      <c r="K18" s="31"/>
      <c r="L18" s="19"/>
    </row>
    <row r="19" spans="1:12" ht="16.5" thickBot="1">
      <c r="A19" s="55">
        <v>16</v>
      </c>
      <c r="B19" s="182">
        <v>15</v>
      </c>
      <c r="C19" s="183">
        <v>26</v>
      </c>
      <c r="D19" s="170" t="s">
        <v>378</v>
      </c>
      <c r="E19" s="184">
        <v>0</v>
      </c>
      <c r="F19" s="184">
        <v>160</v>
      </c>
      <c r="G19" s="184">
        <v>153</v>
      </c>
      <c r="H19" s="184">
        <v>511</v>
      </c>
      <c r="I19" s="31" t="str">
        <f>IF(F19&gt;Data!$K$7,"National Record","-")</f>
        <v>-</v>
      </c>
      <c r="J19" s="31" t="str">
        <f>IF(F19&gt;Data!$M$7,"World Record","-")</f>
        <v>-</v>
      </c>
      <c r="K19"/>
      <c r="L19" s="19"/>
    </row>
    <row r="20" spans="1:12" ht="16.5" thickBot="1">
      <c r="A20" s="55">
        <v>17</v>
      </c>
      <c r="B20" s="179">
        <v>15</v>
      </c>
      <c r="C20" s="180">
        <v>31</v>
      </c>
      <c r="D20" s="169" t="s">
        <v>394</v>
      </c>
      <c r="E20" s="181">
        <v>0</v>
      </c>
      <c r="F20" s="181">
        <v>160</v>
      </c>
      <c r="G20" s="181">
        <v>153</v>
      </c>
      <c r="H20" s="181">
        <v>452</v>
      </c>
      <c r="I20" s="31" t="str">
        <f>IF(F20&gt;Data!$K$7,"National Record","-")</f>
        <v>-</v>
      </c>
      <c r="J20" s="31" t="str">
        <f>IF(F20&gt;Data!$M$7,"World Record","-")</f>
        <v>-</v>
      </c>
      <c r="K20"/>
      <c r="L20" s="19"/>
    </row>
    <row r="21" spans="1:12" ht="16.5" thickBot="1">
      <c r="A21" s="55">
        <v>18</v>
      </c>
      <c r="B21" s="182">
        <v>18</v>
      </c>
      <c r="C21" s="183">
        <v>18</v>
      </c>
      <c r="D21" s="170" t="s">
        <v>415</v>
      </c>
      <c r="E21" s="184">
        <v>0</v>
      </c>
      <c r="F21" s="184">
        <v>158</v>
      </c>
      <c r="G21" s="184">
        <v>151</v>
      </c>
      <c r="H21" s="184">
        <v>680</v>
      </c>
      <c r="I21" s="31" t="str">
        <f>IF(F21&gt;Data!$K$7,"National Record","-")</f>
        <v>-</v>
      </c>
      <c r="J21" s="31" t="str">
        <f>IF(F21&gt;Data!$M$7,"World Record","-")</f>
        <v>-</v>
      </c>
      <c r="K21"/>
      <c r="L21" s="19"/>
    </row>
    <row r="22" spans="1:12" s="256" customFormat="1" ht="16.5" thickBot="1">
      <c r="A22" s="250">
        <v>19</v>
      </c>
      <c r="B22" s="251">
        <v>19</v>
      </c>
      <c r="C22" s="252">
        <v>9</v>
      </c>
      <c r="D22" s="253" t="s">
        <v>379</v>
      </c>
      <c r="E22" s="254">
        <v>0</v>
      </c>
      <c r="F22" s="254">
        <v>156</v>
      </c>
      <c r="G22" s="254">
        <v>149</v>
      </c>
      <c r="H22" s="254">
        <v>1135</v>
      </c>
      <c r="I22" s="255" t="str">
        <f>IF(F22&gt;Data!$K$7,"National Record","-")</f>
        <v>-</v>
      </c>
      <c r="J22" s="255" t="str">
        <f>IF(F22&gt;Data!$M$7,"World Record","-")</f>
        <v>-</v>
      </c>
      <c r="L22" s="257"/>
    </row>
    <row r="23" spans="1:12" ht="16.5" thickBot="1">
      <c r="A23" s="55">
        <v>20</v>
      </c>
      <c r="B23" s="182">
        <v>20</v>
      </c>
      <c r="C23" s="183">
        <v>27</v>
      </c>
      <c r="D23" s="170" t="s">
        <v>380</v>
      </c>
      <c r="E23" s="184">
        <v>0</v>
      </c>
      <c r="F23" s="184">
        <v>136</v>
      </c>
      <c r="G23" s="184">
        <v>130</v>
      </c>
      <c r="H23" s="184">
        <v>507</v>
      </c>
      <c r="I23" s="31" t="str">
        <f>IF(F23&gt;Data!$K$7,"National Record","-")</f>
        <v>-</v>
      </c>
      <c r="J23" s="31" t="str">
        <f>IF(F23&gt;Data!$M$7,"World Record","-")</f>
        <v>-</v>
      </c>
      <c r="K23"/>
      <c r="L23" s="19"/>
    </row>
    <row r="24" spans="1:12" ht="16.5" thickBot="1">
      <c r="A24" s="55">
        <v>21</v>
      </c>
      <c r="B24" s="179">
        <v>21</v>
      </c>
      <c r="C24" s="180">
        <v>22</v>
      </c>
      <c r="D24" s="169" t="s">
        <v>385</v>
      </c>
      <c r="E24" s="181">
        <v>0</v>
      </c>
      <c r="F24" s="181">
        <v>134</v>
      </c>
      <c r="G24" s="181">
        <v>128</v>
      </c>
      <c r="H24" s="181">
        <v>575</v>
      </c>
      <c r="I24" s="31" t="str">
        <f>IF(F24&gt;Data!$K$7,"National Record","-")</f>
        <v>-</v>
      </c>
      <c r="J24" s="31" t="str">
        <f>IF(F24&gt;Data!$M$7,"World Record","-")</f>
        <v>-</v>
      </c>
      <c r="K24"/>
      <c r="L24" s="19"/>
    </row>
    <row r="25" spans="1:12" ht="16.5" thickBot="1">
      <c r="A25" s="55">
        <v>22</v>
      </c>
      <c r="B25" s="182">
        <v>22</v>
      </c>
      <c r="C25" s="183">
        <v>28</v>
      </c>
      <c r="D25" s="170" t="s">
        <v>382</v>
      </c>
      <c r="E25" s="184">
        <v>0</v>
      </c>
      <c r="F25" s="184">
        <v>129</v>
      </c>
      <c r="G25" s="184">
        <v>123</v>
      </c>
      <c r="H25" s="184">
        <v>486</v>
      </c>
      <c r="I25" s="31" t="str">
        <f>IF(F25&gt;Data!$K$7,"National Record","-")</f>
        <v>-</v>
      </c>
      <c r="J25" s="31" t="str">
        <f>IF(F25&gt;Data!$M$7,"World Record","-")</f>
        <v>-</v>
      </c>
      <c r="K25"/>
      <c r="L25" s="19"/>
    </row>
    <row r="26" spans="1:12" ht="16.5" thickBot="1">
      <c r="A26" s="55">
        <v>23</v>
      </c>
      <c r="B26" s="179">
        <v>23</v>
      </c>
      <c r="C26" s="180">
        <v>17</v>
      </c>
      <c r="D26" s="169" t="s">
        <v>295</v>
      </c>
      <c r="E26" s="181">
        <v>0</v>
      </c>
      <c r="F26" s="181">
        <v>126</v>
      </c>
      <c r="G26" s="181">
        <v>120</v>
      </c>
      <c r="H26" s="181">
        <v>684</v>
      </c>
      <c r="I26" s="31" t="str">
        <f>IF(F26&gt;Data!$K$7,"National Record","-")</f>
        <v>-</v>
      </c>
      <c r="J26" s="31" t="str">
        <f>IF(F26&gt;Data!$M$7,"World Record","-")</f>
        <v>-</v>
      </c>
      <c r="K26"/>
      <c r="L26" s="19"/>
    </row>
    <row r="27" spans="1:12" ht="16.5" thickBot="1">
      <c r="A27" s="55">
        <v>24</v>
      </c>
      <c r="B27" s="182">
        <v>24</v>
      </c>
      <c r="C27" s="183">
        <v>34</v>
      </c>
      <c r="D27" s="170" t="s">
        <v>275</v>
      </c>
      <c r="E27" s="184">
        <v>0</v>
      </c>
      <c r="F27" s="184">
        <v>120</v>
      </c>
      <c r="G27" s="184">
        <v>115</v>
      </c>
      <c r="H27" s="184">
        <v>406</v>
      </c>
      <c r="I27" s="31" t="str">
        <f>IF(F27&gt;Data!$K$7,"National Record","-")</f>
        <v>-</v>
      </c>
      <c r="J27" s="31" t="str">
        <f>IF(F27&gt;Data!$M$7,"World Record","-")</f>
        <v>-</v>
      </c>
      <c r="K27"/>
      <c r="L27" s="19"/>
    </row>
    <row r="28" spans="1:12" ht="16.5" thickBot="1">
      <c r="A28" s="55">
        <v>25</v>
      </c>
      <c r="B28" s="179">
        <v>25</v>
      </c>
      <c r="C28" s="180">
        <v>57</v>
      </c>
      <c r="D28" s="169" t="s">
        <v>398</v>
      </c>
      <c r="E28" s="160">
        <v>6146</v>
      </c>
      <c r="F28" s="181">
        <v>116</v>
      </c>
      <c r="G28" s="181">
        <v>111</v>
      </c>
      <c r="H28" s="181">
        <v>260</v>
      </c>
      <c r="I28" s="31" t="str">
        <f>IF(F28&gt;Data!$K$7,"National Record","-")</f>
        <v>-</v>
      </c>
      <c r="J28" s="31" t="str">
        <f>IF(F28&gt;Data!$M$7,"World Record","-")</f>
        <v>-</v>
      </c>
      <c r="K28"/>
      <c r="L28" s="19"/>
    </row>
    <row r="29" spans="1:12" ht="16.5" thickBot="1">
      <c r="A29" s="55">
        <v>26</v>
      </c>
      <c r="B29" s="182">
        <v>26</v>
      </c>
      <c r="C29" s="183">
        <v>33</v>
      </c>
      <c r="D29" s="170" t="s">
        <v>234</v>
      </c>
      <c r="E29" s="184">
        <v>0</v>
      </c>
      <c r="F29" s="184">
        <v>110</v>
      </c>
      <c r="G29" s="184">
        <v>105</v>
      </c>
      <c r="H29" s="184">
        <v>408</v>
      </c>
      <c r="I29" s="31" t="str">
        <f>IF(F29&gt;Data!$K$7,"National Record","-")</f>
        <v>-</v>
      </c>
      <c r="J29" s="31" t="str">
        <f>IF(F29&gt;Data!$M$7,"World Record","-")</f>
        <v>-</v>
      </c>
      <c r="K29"/>
      <c r="L29" s="19"/>
    </row>
    <row r="30" spans="1:12" ht="16.5" thickBot="1">
      <c r="A30" s="55">
        <v>27</v>
      </c>
      <c r="B30" s="179">
        <v>27</v>
      </c>
      <c r="C30" s="180">
        <v>20</v>
      </c>
      <c r="D30" s="169" t="s">
        <v>218</v>
      </c>
      <c r="E30" s="181">
        <v>0</v>
      </c>
      <c r="F30" s="181">
        <v>106</v>
      </c>
      <c r="G30" s="181">
        <v>101</v>
      </c>
      <c r="H30" s="181">
        <v>619</v>
      </c>
      <c r="I30" s="31" t="str">
        <f>IF(F30&gt;Data!$K$7,"National Record","-")</f>
        <v>-</v>
      </c>
      <c r="J30" s="31" t="str">
        <f>IF(F30&gt;Data!$M$7,"World Record","-")</f>
        <v>-</v>
      </c>
      <c r="K30"/>
      <c r="L30" s="19"/>
    </row>
    <row r="31" spans="1:12" ht="16.5" thickBot="1">
      <c r="A31" s="55">
        <v>28</v>
      </c>
      <c r="B31" s="182">
        <v>27</v>
      </c>
      <c r="C31" s="183">
        <v>24</v>
      </c>
      <c r="D31" s="170" t="s">
        <v>256</v>
      </c>
      <c r="E31" s="184">
        <v>0</v>
      </c>
      <c r="F31" s="184">
        <v>106</v>
      </c>
      <c r="G31" s="184">
        <v>101</v>
      </c>
      <c r="H31" s="184">
        <v>527</v>
      </c>
      <c r="I31" s="31" t="str">
        <f>IF(F31&gt;Data!$K$7,"National Record","-")</f>
        <v>-</v>
      </c>
      <c r="J31" s="31" t="str">
        <f>IF(F31&gt;Data!$M$7,"World Record","-")</f>
        <v>-</v>
      </c>
      <c r="K31"/>
      <c r="L31" s="19"/>
    </row>
    <row r="32" spans="1:12" ht="16.5" thickBot="1">
      <c r="A32" s="55">
        <v>29</v>
      </c>
      <c r="B32" s="179">
        <v>29</v>
      </c>
      <c r="C32" s="180">
        <v>21</v>
      </c>
      <c r="D32" s="169" t="s">
        <v>322</v>
      </c>
      <c r="E32" s="181">
        <v>0</v>
      </c>
      <c r="F32" s="181">
        <v>102</v>
      </c>
      <c r="G32" s="181">
        <v>97</v>
      </c>
      <c r="H32" s="181">
        <v>606</v>
      </c>
      <c r="I32" s="31" t="str">
        <f>IF(F32&gt;Data!$K$7,"National Record","-")</f>
        <v>-</v>
      </c>
      <c r="J32" s="31" t="str">
        <f>IF(F32&gt;Data!$M$7,"World Record","-")</f>
        <v>-</v>
      </c>
      <c r="K32"/>
      <c r="L32" s="19"/>
    </row>
    <row r="33" spans="1:12" ht="16.5" thickBot="1">
      <c r="A33" s="55">
        <v>30</v>
      </c>
      <c r="B33" s="182">
        <v>30</v>
      </c>
      <c r="C33" s="183">
        <v>19</v>
      </c>
      <c r="D33" s="170" t="s">
        <v>357</v>
      </c>
      <c r="E33" s="160">
        <v>5364</v>
      </c>
      <c r="F33" s="184">
        <v>100</v>
      </c>
      <c r="G33" s="184">
        <v>96</v>
      </c>
      <c r="H33" s="184">
        <v>645</v>
      </c>
      <c r="I33" s="31" t="str">
        <f>IF(F33&gt;Data!$K$7,"National Record","-")</f>
        <v>-</v>
      </c>
      <c r="J33" s="31" t="str">
        <f>IF(F33&gt;Data!$M$7,"World Record","-")</f>
        <v>-</v>
      </c>
      <c r="K33"/>
      <c r="L33" s="19"/>
    </row>
    <row r="34" spans="1:12" ht="16.5" thickBot="1">
      <c r="A34" s="55">
        <v>31</v>
      </c>
      <c r="B34" s="179">
        <v>30</v>
      </c>
      <c r="C34" s="180">
        <v>32</v>
      </c>
      <c r="D34" s="169" t="s">
        <v>226</v>
      </c>
      <c r="E34" s="160">
        <v>5317</v>
      </c>
      <c r="F34" s="181">
        <v>100</v>
      </c>
      <c r="G34" s="181">
        <v>96</v>
      </c>
      <c r="H34" s="181">
        <v>446</v>
      </c>
      <c r="I34" s="31" t="str">
        <f>IF(F34&gt;Data!$K$7,"National Record","-")</f>
        <v>-</v>
      </c>
      <c r="J34" s="31" t="str">
        <f>IF(F34&gt;Data!$M$7,"World Record","-")</f>
        <v>-</v>
      </c>
      <c r="K34"/>
      <c r="L34" s="19"/>
    </row>
    <row r="35" spans="1:12" ht="16.5" thickBot="1">
      <c r="A35" s="55">
        <v>32</v>
      </c>
      <c r="B35" s="182">
        <v>30</v>
      </c>
      <c r="C35" s="183">
        <v>47</v>
      </c>
      <c r="D35" s="170" t="s">
        <v>365</v>
      </c>
      <c r="E35" s="184">
        <v>0</v>
      </c>
      <c r="F35" s="184">
        <v>100</v>
      </c>
      <c r="G35" s="184">
        <v>96</v>
      </c>
      <c r="H35" s="184">
        <v>315</v>
      </c>
      <c r="I35" s="31" t="str">
        <f>IF(F35&gt;Data!$K$7,"National Record","-")</f>
        <v>-</v>
      </c>
      <c r="J35" s="31" t="str">
        <f>IF(F35&gt;Data!$M$7,"World Record","-")</f>
        <v>-</v>
      </c>
      <c r="K35"/>
      <c r="L35" s="19"/>
    </row>
    <row r="36" spans="1:12" ht="16.5" thickBot="1">
      <c r="A36" s="55">
        <v>33</v>
      </c>
      <c r="B36" s="179">
        <v>33</v>
      </c>
      <c r="C36" s="180">
        <v>66</v>
      </c>
      <c r="D36" s="169" t="s">
        <v>344</v>
      </c>
      <c r="E36" s="181">
        <v>0</v>
      </c>
      <c r="F36" s="181">
        <v>97</v>
      </c>
      <c r="G36" s="181">
        <v>93</v>
      </c>
      <c r="H36" s="181">
        <v>226</v>
      </c>
      <c r="I36" s="31" t="str">
        <f>IF(F36&gt;Data!$K$7,"National Record","-")</f>
        <v>-</v>
      </c>
      <c r="J36" s="31" t="str">
        <f>IF(F36&gt;Data!$M$7,"World Record","-")</f>
        <v>-</v>
      </c>
      <c r="K36"/>
      <c r="L36" s="19"/>
    </row>
    <row r="37" spans="1:12" ht="16.5" thickBot="1">
      <c r="A37" s="55">
        <v>34</v>
      </c>
      <c r="B37" s="182">
        <v>34</v>
      </c>
      <c r="C37" s="183">
        <v>12</v>
      </c>
      <c r="D37" s="170" t="s">
        <v>404</v>
      </c>
      <c r="E37" s="184">
        <v>0</v>
      </c>
      <c r="F37" s="184">
        <v>92</v>
      </c>
      <c r="G37" s="184">
        <v>88</v>
      </c>
      <c r="H37" s="184">
        <v>1074</v>
      </c>
      <c r="I37" s="31" t="str">
        <f>IF(F37&gt;Data!$K$7,"National Record","-")</f>
        <v>-</v>
      </c>
      <c r="J37" s="31" t="str">
        <f>IF(F37&gt;Data!$M$7,"World Record","-")</f>
        <v>-</v>
      </c>
      <c r="K37"/>
      <c r="L37" s="19"/>
    </row>
    <row r="38" spans="1:12" ht="16.5" thickBot="1">
      <c r="A38" s="55">
        <v>35</v>
      </c>
      <c r="B38" s="179">
        <v>35</v>
      </c>
      <c r="C38" s="180">
        <v>29</v>
      </c>
      <c r="D38" s="169" t="s">
        <v>239</v>
      </c>
      <c r="E38" s="181">
        <v>0</v>
      </c>
      <c r="F38" s="181">
        <v>90</v>
      </c>
      <c r="G38" s="181">
        <v>86</v>
      </c>
      <c r="H38" s="181">
        <v>457</v>
      </c>
      <c r="I38" s="31" t="str">
        <f>IF(F38&gt;Data!$K$7,"National Record","-")</f>
        <v>-</v>
      </c>
      <c r="J38" s="31" t="str">
        <f>IF(F38&gt;Data!$M$7,"World Record","-")</f>
        <v>-</v>
      </c>
      <c r="K38"/>
      <c r="L38" s="19"/>
    </row>
    <row r="39" spans="1:12" ht="16.5" thickBot="1">
      <c r="A39" s="55">
        <v>36</v>
      </c>
      <c r="B39" s="182">
        <v>36</v>
      </c>
      <c r="C39" s="183">
        <v>54</v>
      </c>
      <c r="D39" s="170" t="s">
        <v>296</v>
      </c>
      <c r="E39" s="184">
        <v>0</v>
      </c>
      <c r="F39" s="184">
        <v>88</v>
      </c>
      <c r="G39" s="184">
        <v>84</v>
      </c>
      <c r="H39" s="184">
        <v>289</v>
      </c>
      <c r="I39" s="31" t="str">
        <f>IF(F39&gt;Data!$K$7,"National Record","-")</f>
        <v>-</v>
      </c>
      <c r="J39" s="31" t="str">
        <f>IF(F39&gt;Data!$M$7,"World Record","-")</f>
        <v>-</v>
      </c>
      <c r="K39"/>
      <c r="L39" s="19"/>
    </row>
    <row r="40" spans="1:12" ht="16.5" thickBot="1">
      <c r="A40" s="55">
        <v>37</v>
      </c>
      <c r="B40" s="179">
        <v>37</v>
      </c>
      <c r="C40" s="180">
        <v>83</v>
      </c>
      <c r="D40" s="169" t="s">
        <v>200</v>
      </c>
      <c r="E40" s="181">
        <v>0</v>
      </c>
      <c r="F40" s="181">
        <v>84</v>
      </c>
      <c r="G40" s="181">
        <v>80</v>
      </c>
      <c r="H40" s="181">
        <v>173</v>
      </c>
      <c r="I40" s="31" t="str">
        <f>IF(F40&gt;Data!$K$7,"National Record","-")</f>
        <v>-</v>
      </c>
      <c r="J40" s="31" t="str">
        <f>IF(F40&gt;Data!$M$7,"World Record","-")</f>
        <v>-</v>
      </c>
      <c r="K40"/>
      <c r="L40" s="19"/>
    </row>
    <row r="41" spans="1:12" ht="16.5" thickBot="1">
      <c r="A41" s="55">
        <v>38</v>
      </c>
      <c r="B41" s="182">
        <v>38</v>
      </c>
      <c r="C41" s="183">
        <v>23</v>
      </c>
      <c r="D41" s="170" t="s">
        <v>407</v>
      </c>
      <c r="E41" s="184">
        <v>0</v>
      </c>
      <c r="F41" s="184">
        <v>80</v>
      </c>
      <c r="G41" s="184">
        <v>76</v>
      </c>
      <c r="H41" s="184">
        <v>551</v>
      </c>
      <c r="I41" s="31" t="str">
        <f>IF(F41&gt;Data!$K$7,"National Record","-")</f>
        <v>-</v>
      </c>
      <c r="J41" s="31" t="str">
        <f>IF(F41&gt;Data!$M$7,"World Record","-")</f>
        <v>-</v>
      </c>
      <c r="K41"/>
      <c r="L41" s="19"/>
    </row>
    <row r="42" spans="1:12" ht="16.5" thickBot="1">
      <c r="A42" s="55">
        <v>39</v>
      </c>
      <c r="B42" s="179">
        <v>38</v>
      </c>
      <c r="C42" s="180">
        <v>44</v>
      </c>
      <c r="D42" s="169" t="s">
        <v>225</v>
      </c>
      <c r="E42" s="181">
        <v>0</v>
      </c>
      <c r="F42" s="181">
        <v>80</v>
      </c>
      <c r="G42" s="181">
        <v>76</v>
      </c>
      <c r="H42" s="181">
        <v>320</v>
      </c>
      <c r="I42" s="31" t="str">
        <f>IF(F42&gt;Data!$K$7,"National Record","-")</f>
        <v>-</v>
      </c>
      <c r="J42" s="31" t="str">
        <f>IF(F42&gt;Data!$M$7,"World Record","-")</f>
        <v>-</v>
      </c>
      <c r="K42"/>
      <c r="L42" s="19"/>
    </row>
    <row r="43" spans="1:12" ht="16.5" thickBot="1">
      <c r="A43" s="55">
        <v>40</v>
      </c>
      <c r="B43" s="182">
        <v>38</v>
      </c>
      <c r="C43" s="183">
        <v>65</v>
      </c>
      <c r="D43" s="170" t="s">
        <v>507</v>
      </c>
      <c r="E43" s="184">
        <v>0</v>
      </c>
      <c r="F43" s="184">
        <v>80</v>
      </c>
      <c r="G43" s="184">
        <v>76</v>
      </c>
      <c r="H43" s="184">
        <v>229</v>
      </c>
      <c r="I43" s="31" t="str">
        <f>IF(F43&gt;Data!$K$7,"National Record","-")</f>
        <v>-</v>
      </c>
      <c r="J43" s="31" t="str">
        <f>IF(F43&gt;Data!$M$7,"World Record","-")</f>
        <v>-</v>
      </c>
      <c r="K43"/>
      <c r="L43" s="19"/>
    </row>
    <row r="44" spans="1:12" ht="16.5" thickBot="1">
      <c r="A44" s="55">
        <v>41</v>
      </c>
      <c r="B44" s="179">
        <v>38</v>
      </c>
      <c r="C44" s="180">
        <v>101</v>
      </c>
      <c r="D44" s="169" t="s">
        <v>253</v>
      </c>
      <c r="E44" s="181">
        <v>0</v>
      </c>
      <c r="F44" s="181">
        <v>80</v>
      </c>
      <c r="G44" s="181">
        <v>76</v>
      </c>
      <c r="H44" s="181">
        <v>138</v>
      </c>
      <c r="I44" s="31" t="str">
        <f>IF(F44&gt;Data!$K$7,"National Record","-")</f>
        <v>-</v>
      </c>
      <c r="J44" s="31" t="str">
        <f>IF(F44&gt;Data!$M$7,"World Record","-")</f>
        <v>-</v>
      </c>
      <c r="K44"/>
      <c r="L44" s="19"/>
    </row>
    <row r="45" spans="1:12" ht="16.5" thickBot="1">
      <c r="A45" s="55">
        <v>42</v>
      </c>
      <c r="B45" s="182">
        <v>42</v>
      </c>
      <c r="C45" s="183">
        <v>133</v>
      </c>
      <c r="D45" s="170" t="s">
        <v>230</v>
      </c>
      <c r="E45" s="184">
        <v>0</v>
      </c>
      <c r="F45" s="184">
        <v>70</v>
      </c>
      <c r="G45" s="184">
        <v>67</v>
      </c>
      <c r="H45" s="184">
        <v>115</v>
      </c>
      <c r="I45" s="31" t="str">
        <f>IF(F45&gt;Data!$K$7,"National Record","-")</f>
        <v>-</v>
      </c>
      <c r="J45" s="31" t="str">
        <f>IF(F45&gt;Data!$M$7,"World Record","-")</f>
        <v>-</v>
      </c>
      <c r="K45"/>
      <c r="L45" s="19"/>
    </row>
    <row r="46" spans="1:12" ht="16.5" thickBot="1">
      <c r="A46" s="55">
        <v>43</v>
      </c>
      <c r="B46" s="179">
        <v>43</v>
      </c>
      <c r="C46" s="180">
        <v>38</v>
      </c>
      <c r="D46" s="169" t="s">
        <v>319</v>
      </c>
      <c r="E46" s="181">
        <v>0</v>
      </c>
      <c r="F46" s="181">
        <v>65</v>
      </c>
      <c r="G46" s="181">
        <v>62</v>
      </c>
      <c r="H46" s="181">
        <v>388</v>
      </c>
      <c r="I46" s="31" t="str">
        <f>IF(F46&gt;Data!$K$7,"National Record","-")</f>
        <v>-</v>
      </c>
      <c r="J46" s="31" t="str">
        <f>IF(F46&gt;Data!$M$7,"World Record","-")</f>
        <v>-</v>
      </c>
      <c r="K46"/>
      <c r="L46" s="19"/>
    </row>
    <row r="47" spans="1:12" ht="16.5" thickBot="1">
      <c r="A47" s="55">
        <v>44</v>
      </c>
      <c r="B47" s="182">
        <v>44</v>
      </c>
      <c r="C47" s="183">
        <v>58</v>
      </c>
      <c r="D47" s="170" t="s">
        <v>399</v>
      </c>
      <c r="E47" s="184">
        <v>0</v>
      </c>
      <c r="F47" s="184">
        <v>63</v>
      </c>
      <c r="G47" s="184">
        <v>60</v>
      </c>
      <c r="H47" s="184">
        <v>259</v>
      </c>
      <c r="I47" s="31" t="str">
        <f>IF(F47&gt;Data!$K$7,"National Record","-")</f>
        <v>-</v>
      </c>
      <c r="J47" s="31" t="str">
        <f>IF(F47&gt;Data!$M$7,"World Record","-")</f>
        <v>-</v>
      </c>
      <c r="K47"/>
      <c r="L47" s="19"/>
    </row>
    <row r="48" spans="1:12" ht="16.5" thickBot="1">
      <c r="A48" s="55">
        <v>45</v>
      </c>
      <c r="B48" s="179">
        <v>45</v>
      </c>
      <c r="C48" s="180">
        <v>140</v>
      </c>
      <c r="D48" s="169" t="s">
        <v>413</v>
      </c>
      <c r="E48" s="181">
        <v>0</v>
      </c>
      <c r="F48" s="181">
        <v>62</v>
      </c>
      <c r="G48" s="181">
        <v>59</v>
      </c>
      <c r="H48" s="181">
        <v>110</v>
      </c>
      <c r="I48" s="31" t="str">
        <f>IF(F48&gt;Data!$K$7,"National Record","-")</f>
        <v>-</v>
      </c>
      <c r="J48" s="31" t="str">
        <f>IF(F48&gt;Data!$M$7,"World Record","-")</f>
        <v>-</v>
      </c>
      <c r="K48" s="31"/>
      <c r="L48" s="19"/>
    </row>
    <row r="49" spans="1:11" ht="16.5" thickBot="1">
      <c r="A49" s="55">
        <v>46</v>
      </c>
      <c r="B49" s="182">
        <v>46</v>
      </c>
      <c r="C49" s="183">
        <v>40</v>
      </c>
      <c r="D49" s="170" t="s">
        <v>199</v>
      </c>
      <c r="E49" s="184">
        <v>0</v>
      </c>
      <c r="F49" s="184">
        <v>60</v>
      </c>
      <c r="G49" s="184">
        <v>57</v>
      </c>
      <c r="H49" s="184">
        <v>346</v>
      </c>
      <c r="I49" s="31" t="str">
        <f>IF(F49&gt;Data!$K$7,"National Record","-")</f>
        <v>-</v>
      </c>
      <c r="J49" s="31" t="str">
        <f>IF(F49&gt;Data!$M$7,"World Record","-")</f>
        <v>-</v>
      </c>
      <c r="K49" s="31"/>
    </row>
    <row r="50" spans="1:11" ht="16.5" thickBot="1">
      <c r="A50" s="55">
        <v>47</v>
      </c>
      <c r="B50" s="179">
        <v>46</v>
      </c>
      <c r="C50" s="180">
        <v>46</v>
      </c>
      <c r="D50" s="169" t="s">
        <v>251</v>
      </c>
      <c r="E50" s="181">
        <v>0</v>
      </c>
      <c r="F50" s="181">
        <v>60</v>
      </c>
      <c r="G50" s="181">
        <v>57</v>
      </c>
      <c r="H50" s="181">
        <v>316</v>
      </c>
      <c r="I50" s="31" t="str">
        <f>IF(F50&gt;Data!$K$7,"National Record","-")</f>
        <v>-</v>
      </c>
      <c r="J50" s="31" t="str">
        <f>IF(F50&gt;Data!$M$7,"World Record","-")</f>
        <v>-</v>
      </c>
      <c r="K50" s="31"/>
    </row>
    <row r="51" spans="1:11" ht="16.5" thickBot="1">
      <c r="A51" s="55">
        <v>48</v>
      </c>
      <c r="B51" s="175">
        <v>46</v>
      </c>
      <c r="C51" s="176">
        <v>50</v>
      </c>
      <c r="D51" s="177" t="s">
        <v>371</v>
      </c>
      <c r="E51" s="160">
        <v>4867</v>
      </c>
      <c r="F51" s="178">
        <v>60</v>
      </c>
      <c r="G51" s="178">
        <v>57</v>
      </c>
      <c r="H51" s="178">
        <v>300</v>
      </c>
      <c r="I51" s="31" t="str">
        <f>IF(F51&gt;Data!$K$7,"National Record","-")</f>
        <v>-</v>
      </c>
      <c r="J51" s="31" t="str">
        <f>IF(F51&gt;Data!$M$7,"World Record","-")</f>
        <v>-</v>
      </c>
      <c r="K51" s="31"/>
    </row>
    <row r="52" spans="1:11" ht="16.5" thickBot="1">
      <c r="A52" s="55">
        <v>49</v>
      </c>
      <c r="B52" s="179">
        <v>46</v>
      </c>
      <c r="C52" s="180">
        <v>51</v>
      </c>
      <c r="D52" s="169" t="s">
        <v>406</v>
      </c>
      <c r="E52" s="181">
        <v>0</v>
      </c>
      <c r="F52" s="181">
        <v>60</v>
      </c>
      <c r="G52" s="181">
        <v>57</v>
      </c>
      <c r="H52" s="181">
        <v>296</v>
      </c>
      <c r="I52" s="31" t="str">
        <f>IF(F52&gt;Data!$K$7,"National Record","-")</f>
        <v>-</v>
      </c>
      <c r="J52" s="31" t="str">
        <f>IF(F52&gt;Data!$M$7,"World Record","-")</f>
        <v>-</v>
      </c>
      <c r="K52" s="31"/>
    </row>
    <row r="53" spans="1:11" ht="16.5" thickBot="1">
      <c r="A53" s="55">
        <v>50</v>
      </c>
      <c r="B53" s="182">
        <v>46</v>
      </c>
      <c r="C53" s="183">
        <v>59</v>
      </c>
      <c r="D53" s="170" t="s">
        <v>235</v>
      </c>
      <c r="E53" s="184">
        <v>0</v>
      </c>
      <c r="F53" s="184">
        <v>60</v>
      </c>
      <c r="G53" s="184">
        <v>57</v>
      </c>
      <c r="H53" s="184">
        <v>258</v>
      </c>
      <c r="I53" s="31" t="str">
        <f>IF(F53&gt;Data!$K$7,"National Record","-")</f>
        <v>-</v>
      </c>
      <c r="J53" s="31" t="str">
        <f>IF(F53&gt;Data!$M$7,"World Record","-")</f>
        <v>-</v>
      </c>
      <c r="K53" s="31"/>
    </row>
    <row r="54" spans="1:11" ht="16.5" thickBot="1">
      <c r="A54" s="55">
        <v>51</v>
      </c>
      <c r="B54" s="179">
        <v>46</v>
      </c>
      <c r="C54" s="180">
        <v>75</v>
      </c>
      <c r="D54" s="169" t="s">
        <v>250</v>
      </c>
      <c r="E54" s="181">
        <v>0</v>
      </c>
      <c r="F54" s="181">
        <v>60</v>
      </c>
      <c r="G54" s="181">
        <v>57</v>
      </c>
      <c r="H54" s="181">
        <v>192</v>
      </c>
      <c r="I54" s="31" t="str">
        <f>IF(F54&gt;Data!$K$7,"National Record","-")</f>
        <v>-</v>
      </c>
      <c r="J54" s="31" t="str">
        <f>IF(F54&gt;Data!$M$7,"World Record","-")</f>
        <v>-</v>
      </c>
      <c r="K54" s="31"/>
    </row>
    <row r="55" spans="1:11" ht="16.5" thickBot="1">
      <c r="A55" s="55">
        <v>52</v>
      </c>
      <c r="B55" s="182">
        <v>46</v>
      </c>
      <c r="C55" s="183">
        <v>118</v>
      </c>
      <c r="D55" s="170" t="s">
        <v>498</v>
      </c>
      <c r="E55" s="184">
        <v>0</v>
      </c>
      <c r="F55" s="184">
        <v>60</v>
      </c>
      <c r="G55" s="184">
        <v>57</v>
      </c>
      <c r="H55" s="184">
        <v>125</v>
      </c>
      <c r="I55" s="31" t="str">
        <f>IF(F55&gt;Data!$K$7,"National Record","-")</f>
        <v>-</v>
      </c>
      <c r="J55" s="31" t="str">
        <f>IF(F55&gt;Data!$M$7,"World Record","-")</f>
        <v>-</v>
      </c>
      <c r="K55" s="31"/>
    </row>
    <row r="56" spans="1:11" ht="16.5" thickBot="1">
      <c r="A56" s="55">
        <v>53</v>
      </c>
      <c r="B56" s="179">
        <v>46</v>
      </c>
      <c r="C56" s="180">
        <v>128</v>
      </c>
      <c r="D56" s="169" t="s">
        <v>375</v>
      </c>
      <c r="E56" s="181">
        <v>0</v>
      </c>
      <c r="F56" s="181">
        <v>60</v>
      </c>
      <c r="G56" s="181">
        <v>57</v>
      </c>
      <c r="H56" s="181">
        <v>117</v>
      </c>
      <c r="I56" s="31" t="str">
        <f>IF(F56&gt;Data!$K$7,"National Record","-")</f>
        <v>-</v>
      </c>
      <c r="J56" s="31" t="str">
        <f>IF(F56&gt;Data!$M$7,"World Record","-")</f>
        <v>-</v>
      </c>
      <c r="K56" s="31"/>
    </row>
    <row r="57" spans="1:11" ht="16.5" thickBot="1">
      <c r="A57" s="55">
        <v>54</v>
      </c>
      <c r="B57" s="182">
        <v>54</v>
      </c>
      <c r="C57" s="183">
        <v>30</v>
      </c>
      <c r="D57" s="170" t="s">
        <v>402</v>
      </c>
      <c r="E57" s="184">
        <v>0</v>
      </c>
      <c r="F57" s="184">
        <v>58</v>
      </c>
      <c r="G57" s="184">
        <v>55</v>
      </c>
      <c r="H57" s="184">
        <v>452</v>
      </c>
      <c r="I57" s="31" t="str">
        <f>IF(F57&gt;Data!$K$7,"National Record","-")</f>
        <v>-</v>
      </c>
      <c r="J57" s="31" t="str">
        <f>IF(F57&gt;Data!$M$7,"World Record","-")</f>
        <v>-</v>
      </c>
      <c r="K57" s="31"/>
    </row>
    <row r="58" spans="1:11" ht="16.5" thickBot="1">
      <c r="A58" s="55">
        <v>55</v>
      </c>
      <c r="B58" s="179">
        <v>55</v>
      </c>
      <c r="C58" s="180">
        <v>112</v>
      </c>
      <c r="D58" s="169" t="s">
        <v>174</v>
      </c>
      <c r="E58" s="181">
        <v>0</v>
      </c>
      <c r="F58" s="181">
        <v>50</v>
      </c>
      <c r="G58" s="181">
        <v>48</v>
      </c>
      <c r="H58" s="181">
        <v>131</v>
      </c>
      <c r="I58" s="31" t="str">
        <f>IF(F58&gt;Data!$K$7,"National Record","-")</f>
        <v>-</v>
      </c>
      <c r="J58" s="31" t="str">
        <f>IF(F58&gt;Data!$M$7,"World Record","-")</f>
        <v>-</v>
      </c>
      <c r="K58" s="31"/>
    </row>
    <row r="59" spans="1:11" ht="16.5" thickBot="1">
      <c r="A59" s="55">
        <v>56</v>
      </c>
      <c r="B59" s="182">
        <v>55</v>
      </c>
      <c r="C59" s="183">
        <v>114</v>
      </c>
      <c r="D59" s="170" t="s">
        <v>238</v>
      </c>
      <c r="E59" s="184">
        <v>0</v>
      </c>
      <c r="F59" s="184">
        <v>50</v>
      </c>
      <c r="G59" s="184">
        <v>48</v>
      </c>
      <c r="H59" s="184">
        <v>128</v>
      </c>
      <c r="I59" s="31" t="str">
        <f>IF(F59&gt;Data!$K$7,"National Record","-")</f>
        <v>-</v>
      </c>
      <c r="J59" s="31" t="str">
        <f>IF(F59&gt;Data!$M$7,"World Record","-")</f>
        <v>-</v>
      </c>
    </row>
    <row r="60" spans="1:11" ht="16.5" thickBot="1">
      <c r="A60" s="55">
        <v>57</v>
      </c>
      <c r="B60" s="179">
        <v>55</v>
      </c>
      <c r="C60" s="180">
        <v>168</v>
      </c>
      <c r="D60" s="169" t="s">
        <v>465</v>
      </c>
      <c r="E60" s="181">
        <v>0</v>
      </c>
      <c r="F60" s="181">
        <v>50</v>
      </c>
      <c r="G60" s="181">
        <v>48</v>
      </c>
      <c r="H60" s="181">
        <v>78</v>
      </c>
      <c r="I60" s="31" t="str">
        <f>IF(F60&gt;Data!$K$7,"National Record","-")</f>
        <v>-</v>
      </c>
      <c r="J60" s="31" t="str">
        <f>IF(F60&gt;Data!$M$7,"World Record","-")</f>
        <v>-</v>
      </c>
    </row>
    <row r="61" spans="1:11" ht="16.5" thickBot="1">
      <c r="A61" s="55">
        <v>58</v>
      </c>
      <c r="B61" s="182">
        <v>58</v>
      </c>
      <c r="C61" s="183">
        <v>192</v>
      </c>
      <c r="D61" s="170" t="s">
        <v>334</v>
      </c>
      <c r="E61" s="184">
        <v>0</v>
      </c>
      <c r="F61" s="184">
        <v>48</v>
      </c>
      <c r="G61" s="184">
        <v>46</v>
      </c>
      <c r="H61" s="184">
        <v>57</v>
      </c>
      <c r="I61" s="31" t="str">
        <f>IF(F61&gt;Data!$K$7,"National Record","-")</f>
        <v>-</v>
      </c>
      <c r="J61" s="31" t="str">
        <f>IF(F61&gt;Data!$M$7,"World Record","-")</f>
        <v>-</v>
      </c>
    </row>
    <row r="62" spans="1:11" ht="16.5" thickBot="1">
      <c r="A62" s="55">
        <v>59</v>
      </c>
      <c r="B62" s="179">
        <v>59</v>
      </c>
      <c r="C62" s="180">
        <v>123</v>
      </c>
      <c r="D62" s="169" t="s">
        <v>324</v>
      </c>
      <c r="E62" s="181">
        <v>0</v>
      </c>
      <c r="F62" s="181">
        <v>46</v>
      </c>
      <c r="G62" s="181">
        <v>44</v>
      </c>
      <c r="H62" s="181">
        <v>121</v>
      </c>
      <c r="I62" s="31" t="str">
        <f>IF(F62&gt;Data!$K$7,"National Record","-")</f>
        <v>-</v>
      </c>
      <c r="J62" s="31" t="str">
        <f>IF(F62&gt;Data!$M$7,"World Record","-")</f>
        <v>-</v>
      </c>
    </row>
    <row r="63" spans="1:11" ht="16.5" thickBot="1">
      <c r="A63" s="55">
        <v>60</v>
      </c>
      <c r="B63" s="182">
        <v>60</v>
      </c>
      <c r="C63" s="183">
        <v>49</v>
      </c>
      <c r="D63" s="170" t="s">
        <v>293</v>
      </c>
      <c r="E63" s="184">
        <v>0</v>
      </c>
      <c r="F63" s="184">
        <v>44</v>
      </c>
      <c r="G63" s="184">
        <v>42</v>
      </c>
      <c r="H63" s="184">
        <v>306</v>
      </c>
      <c r="I63" s="31" t="str">
        <f>IF(F63&gt;Data!$K$7,"National Record","-")</f>
        <v>-</v>
      </c>
      <c r="J63" s="31" t="str">
        <f>IF(F63&gt;Data!$M$7,"World Record","-")</f>
        <v>-</v>
      </c>
    </row>
    <row r="64" spans="1:11" ht="16.5" thickBot="1">
      <c r="A64" s="55">
        <v>61</v>
      </c>
      <c r="B64" s="179">
        <v>60</v>
      </c>
      <c r="C64" s="180">
        <v>134</v>
      </c>
      <c r="D64" s="169" t="s">
        <v>170</v>
      </c>
      <c r="E64" s="181">
        <v>0</v>
      </c>
      <c r="F64" s="181">
        <v>44</v>
      </c>
      <c r="G64" s="181">
        <v>42</v>
      </c>
      <c r="H64" s="181">
        <v>114</v>
      </c>
      <c r="I64" s="31" t="str">
        <f>IF(F64&gt;Data!$K$7,"National Record","-")</f>
        <v>-</v>
      </c>
      <c r="J64" s="31" t="str">
        <f>IF(F64&gt;Data!$M$7,"World Record","-")</f>
        <v>-</v>
      </c>
    </row>
    <row r="65" spans="1:10" ht="16.5" thickBot="1">
      <c r="A65" s="55">
        <v>62</v>
      </c>
      <c r="B65" s="182">
        <v>62</v>
      </c>
      <c r="C65" s="183">
        <v>100</v>
      </c>
      <c r="D65" s="170" t="s">
        <v>246</v>
      </c>
      <c r="E65" s="184">
        <v>0</v>
      </c>
      <c r="F65" s="184">
        <v>43</v>
      </c>
      <c r="G65" s="184">
        <v>41</v>
      </c>
      <c r="H65" s="184">
        <v>139</v>
      </c>
      <c r="I65" s="137" t="str">
        <f>IF(F65&gt;Data!$K$7,"National Record","-")</f>
        <v>-</v>
      </c>
      <c r="J65" s="137" t="str">
        <f>IF(F65&gt;Data!$M$7,"World Record","-")</f>
        <v>-</v>
      </c>
    </row>
    <row r="66" spans="1:10" ht="16.5" thickBot="1">
      <c r="A66" s="55">
        <v>63</v>
      </c>
      <c r="B66" s="179">
        <v>63</v>
      </c>
      <c r="C66" s="180">
        <v>35</v>
      </c>
      <c r="D66" s="169" t="s">
        <v>292</v>
      </c>
      <c r="E66" s="181">
        <v>0</v>
      </c>
      <c r="F66" s="181">
        <v>40</v>
      </c>
      <c r="G66" s="181">
        <v>38</v>
      </c>
      <c r="H66" s="181">
        <v>403</v>
      </c>
      <c r="I66" s="31" t="str">
        <f>IF(F66&gt;Data!$K$7,"National Record","-")</f>
        <v>-</v>
      </c>
      <c r="J66" s="31" t="str">
        <f>IF(F66&gt;Data!$M$7,"World Record","-")</f>
        <v>-</v>
      </c>
    </row>
    <row r="67" spans="1:10" ht="16.5" thickBot="1">
      <c r="A67" s="55">
        <v>64</v>
      </c>
      <c r="B67" s="182">
        <v>63</v>
      </c>
      <c r="C67" s="183">
        <v>36</v>
      </c>
      <c r="D67" s="170" t="s">
        <v>340</v>
      </c>
      <c r="E67" s="184">
        <v>0</v>
      </c>
      <c r="F67" s="184">
        <v>40</v>
      </c>
      <c r="G67" s="184">
        <v>38</v>
      </c>
      <c r="H67" s="184">
        <v>402</v>
      </c>
      <c r="I67" s="31" t="str">
        <f>IF(F67&gt;Data!$K$7,"National Record","-")</f>
        <v>-</v>
      </c>
      <c r="J67" s="31" t="str">
        <f>IF(F67&gt;Data!$M$7,"World Record","-")</f>
        <v>-</v>
      </c>
    </row>
    <row r="68" spans="1:10" ht="16.5" thickBot="1">
      <c r="A68" s="55">
        <v>65</v>
      </c>
      <c r="B68" s="179">
        <v>63</v>
      </c>
      <c r="C68" s="180">
        <v>37</v>
      </c>
      <c r="D68" s="169" t="s">
        <v>354</v>
      </c>
      <c r="E68" s="160">
        <v>5422</v>
      </c>
      <c r="F68" s="181">
        <v>40</v>
      </c>
      <c r="G68" s="181">
        <v>38</v>
      </c>
      <c r="H68" s="181">
        <v>397</v>
      </c>
      <c r="I68" s="31" t="str">
        <f>IF(F68&gt;Data!$K$7,"National Record","-")</f>
        <v>-</v>
      </c>
      <c r="J68" s="31" t="str">
        <f>IF(F68&gt;Data!$M$7,"World Record","-")</f>
        <v>-</v>
      </c>
    </row>
    <row r="69" spans="1:10" ht="16.5" thickBot="1">
      <c r="A69" s="55">
        <v>66</v>
      </c>
      <c r="B69" s="182">
        <v>63</v>
      </c>
      <c r="C69" s="183">
        <v>41</v>
      </c>
      <c r="D69" s="170" t="s">
        <v>362</v>
      </c>
      <c r="E69" s="184">
        <v>0</v>
      </c>
      <c r="F69" s="184">
        <v>40</v>
      </c>
      <c r="G69" s="184">
        <v>38</v>
      </c>
      <c r="H69" s="184">
        <v>345</v>
      </c>
      <c r="I69" s="31" t="str">
        <f>IF(F69&gt;Data!$K$7,"National Record","-")</f>
        <v>-</v>
      </c>
      <c r="J69" s="31" t="str">
        <f>IF(F69&gt;Data!$M$7,"World Record","-")</f>
        <v>-</v>
      </c>
    </row>
    <row r="70" spans="1:10" ht="16.5" thickBot="1">
      <c r="A70" s="55">
        <v>67</v>
      </c>
      <c r="B70" s="179">
        <v>63</v>
      </c>
      <c r="C70" s="180">
        <v>42</v>
      </c>
      <c r="D70" s="169" t="s">
        <v>213</v>
      </c>
      <c r="E70" s="181">
        <v>0</v>
      </c>
      <c r="F70" s="181">
        <v>40</v>
      </c>
      <c r="G70" s="181">
        <v>38</v>
      </c>
      <c r="H70" s="181">
        <v>334</v>
      </c>
      <c r="I70" s="31" t="str">
        <f>IF(F70&gt;Data!$K$7,"National Record","-")</f>
        <v>-</v>
      </c>
      <c r="J70" s="31" t="str">
        <f>IF(F70&gt;Data!$M$7,"World Record","-")</f>
        <v>-</v>
      </c>
    </row>
    <row r="71" spans="1:10" ht="16.5" thickBot="1">
      <c r="A71" s="55">
        <v>68</v>
      </c>
      <c r="B71" s="182">
        <v>63</v>
      </c>
      <c r="C71" s="183">
        <v>52</v>
      </c>
      <c r="D71" s="170" t="s">
        <v>356</v>
      </c>
      <c r="E71" s="184">
        <v>0</v>
      </c>
      <c r="F71" s="184">
        <v>40</v>
      </c>
      <c r="G71" s="184">
        <v>38</v>
      </c>
      <c r="H71" s="184">
        <v>296</v>
      </c>
      <c r="I71" s="31" t="str">
        <f>IF(F71&gt;Data!$K$7,"National Record","-")</f>
        <v>-</v>
      </c>
      <c r="J71" s="31" t="str">
        <f>IF(F71&gt;Data!$M$7,"World Record","-")</f>
        <v>-</v>
      </c>
    </row>
    <row r="72" spans="1:10" ht="16.5" thickBot="1">
      <c r="A72" s="55">
        <v>69</v>
      </c>
      <c r="B72" s="179">
        <v>63</v>
      </c>
      <c r="C72" s="180">
        <v>53</v>
      </c>
      <c r="D72" s="169" t="s">
        <v>479</v>
      </c>
      <c r="E72" s="181">
        <v>0</v>
      </c>
      <c r="F72" s="181">
        <v>40</v>
      </c>
      <c r="G72" s="181">
        <v>38</v>
      </c>
      <c r="H72" s="181">
        <v>295</v>
      </c>
      <c r="I72" s="31" t="str">
        <f>IF(F72&gt;Data!$K$7,"National Record","-")</f>
        <v>-</v>
      </c>
      <c r="J72" s="31" t="str">
        <f>IF(F72&gt;Data!$M$7,"World Record","-")</f>
        <v>-</v>
      </c>
    </row>
    <row r="73" spans="1:10" ht="16.5" thickBot="1">
      <c r="A73" s="55">
        <v>70</v>
      </c>
      <c r="B73" s="182">
        <v>63</v>
      </c>
      <c r="C73" s="183">
        <v>55</v>
      </c>
      <c r="D73" s="170" t="s">
        <v>228</v>
      </c>
      <c r="E73" s="184">
        <v>0</v>
      </c>
      <c r="F73" s="184">
        <v>40</v>
      </c>
      <c r="G73" s="184">
        <v>38</v>
      </c>
      <c r="H73" s="184">
        <v>285</v>
      </c>
      <c r="I73" s="31" t="str">
        <f>IF(F73&gt;Data!$K$7,"National Record","-")</f>
        <v>-</v>
      </c>
      <c r="J73" s="31" t="str">
        <f>IF(F73&gt;Data!$M$7,"World Record","-")</f>
        <v>-</v>
      </c>
    </row>
    <row r="74" spans="1:10" ht="16.5" thickBot="1">
      <c r="A74" s="55">
        <v>71</v>
      </c>
      <c r="B74" s="179">
        <v>63</v>
      </c>
      <c r="C74" s="180">
        <v>56</v>
      </c>
      <c r="D74" s="169" t="s">
        <v>316</v>
      </c>
      <c r="E74" s="181">
        <v>0</v>
      </c>
      <c r="F74" s="181">
        <v>40</v>
      </c>
      <c r="G74" s="181">
        <v>38</v>
      </c>
      <c r="H74" s="181">
        <v>264</v>
      </c>
      <c r="I74" s="31" t="str">
        <f>IF(F74&gt;Data!$K$7,"National Record","-")</f>
        <v>-</v>
      </c>
      <c r="J74" s="31" t="str">
        <f>IF(F74&gt;Data!$M$7,"World Record","-")</f>
        <v>-</v>
      </c>
    </row>
    <row r="75" spans="1:10" ht="16.5" thickBot="1">
      <c r="A75" s="55">
        <v>72</v>
      </c>
      <c r="B75" s="182">
        <v>63</v>
      </c>
      <c r="C75" s="183">
        <v>60</v>
      </c>
      <c r="D75" s="170" t="s">
        <v>241</v>
      </c>
      <c r="E75" s="184">
        <v>0</v>
      </c>
      <c r="F75" s="184">
        <v>40</v>
      </c>
      <c r="G75" s="184">
        <v>38</v>
      </c>
      <c r="H75" s="184">
        <v>258</v>
      </c>
      <c r="I75" s="31" t="str">
        <f>IF(F75&gt;Data!$K$7,"National Record","-")</f>
        <v>-</v>
      </c>
      <c r="J75" s="31" t="str">
        <f>IF(F75&gt;Data!$M$7,"World Record","-")</f>
        <v>-</v>
      </c>
    </row>
    <row r="76" spans="1:10" ht="16.5" thickBot="1">
      <c r="A76" s="55">
        <v>73</v>
      </c>
      <c r="B76" s="179">
        <v>63</v>
      </c>
      <c r="C76" s="180">
        <v>61</v>
      </c>
      <c r="D76" s="169" t="s">
        <v>331</v>
      </c>
      <c r="E76" s="181">
        <v>0</v>
      </c>
      <c r="F76" s="181">
        <v>40</v>
      </c>
      <c r="G76" s="181">
        <v>38</v>
      </c>
      <c r="H76" s="181">
        <v>254</v>
      </c>
      <c r="I76" s="31" t="str">
        <f>IF(F76&gt;Data!$K$7,"National Record","-")</f>
        <v>-</v>
      </c>
      <c r="J76" s="31" t="str">
        <f>IF(F76&gt;Data!$M$7,"World Record","-")</f>
        <v>-</v>
      </c>
    </row>
    <row r="77" spans="1:10" ht="16.5" thickBot="1">
      <c r="A77" s="55">
        <v>74</v>
      </c>
      <c r="B77" s="182">
        <v>63</v>
      </c>
      <c r="C77" s="183">
        <v>63</v>
      </c>
      <c r="D77" s="170" t="s">
        <v>178</v>
      </c>
      <c r="E77" s="184">
        <v>0</v>
      </c>
      <c r="F77" s="184">
        <v>40</v>
      </c>
      <c r="G77" s="184">
        <v>38</v>
      </c>
      <c r="H77" s="184">
        <v>248</v>
      </c>
      <c r="I77" s="31" t="str">
        <f>IF(F77&gt;Data!$K$7,"National Record","-")</f>
        <v>-</v>
      </c>
      <c r="J77" s="31" t="str">
        <f>IF(F77&gt;Data!$M$7,"World Record","-")</f>
        <v>-</v>
      </c>
    </row>
    <row r="78" spans="1:10" ht="16.5" thickBot="1">
      <c r="A78" s="55">
        <v>75</v>
      </c>
      <c r="B78" s="179">
        <v>63</v>
      </c>
      <c r="C78" s="180">
        <v>69</v>
      </c>
      <c r="D78" s="169" t="s">
        <v>290</v>
      </c>
      <c r="E78" s="181">
        <v>0</v>
      </c>
      <c r="F78" s="181">
        <v>40</v>
      </c>
      <c r="G78" s="181">
        <v>38</v>
      </c>
      <c r="H78" s="181">
        <v>210</v>
      </c>
      <c r="I78" s="31" t="str">
        <f>IF(F78&gt;Data!$K$7,"National Record","-")</f>
        <v>-</v>
      </c>
      <c r="J78" s="31" t="str">
        <f>IF(F78&gt;Data!$M$7,"World Record","-")</f>
        <v>-</v>
      </c>
    </row>
    <row r="79" spans="1:10" ht="16.5" thickBot="1">
      <c r="A79" s="55">
        <v>76</v>
      </c>
      <c r="B79" s="182">
        <v>63</v>
      </c>
      <c r="C79" s="183">
        <v>70</v>
      </c>
      <c r="D79" s="170" t="s">
        <v>421</v>
      </c>
      <c r="E79" s="184">
        <v>0</v>
      </c>
      <c r="F79" s="184">
        <v>40</v>
      </c>
      <c r="G79" s="184">
        <v>38</v>
      </c>
      <c r="H79" s="184">
        <v>208</v>
      </c>
      <c r="I79" s="31" t="str">
        <f>IF(F79&gt;Data!$K$7,"National Record","-")</f>
        <v>-</v>
      </c>
      <c r="J79" s="31" t="str">
        <f>IF(F79&gt;Data!$M$7,"World Record","-")</f>
        <v>-</v>
      </c>
    </row>
    <row r="80" spans="1:10" ht="16.5" thickBot="1">
      <c r="A80" s="55">
        <v>77</v>
      </c>
      <c r="B80" s="179">
        <v>63</v>
      </c>
      <c r="C80" s="180">
        <v>72</v>
      </c>
      <c r="D80" s="169" t="s">
        <v>442</v>
      </c>
      <c r="E80" s="181">
        <v>0</v>
      </c>
      <c r="F80" s="181">
        <v>40</v>
      </c>
      <c r="G80" s="181">
        <v>38</v>
      </c>
      <c r="H80" s="181">
        <v>202</v>
      </c>
      <c r="I80" s="31" t="str">
        <f>IF(F80&gt;Data!$K$7,"National Record","-")</f>
        <v>-</v>
      </c>
      <c r="J80" s="31" t="str">
        <f>IF(F80&gt;Data!$M$7,"World Record","-")</f>
        <v>-</v>
      </c>
    </row>
    <row r="81" spans="1:10" ht="16.5" thickBot="1">
      <c r="A81" s="55">
        <v>78</v>
      </c>
      <c r="B81" s="182">
        <v>63</v>
      </c>
      <c r="C81" s="183">
        <v>72</v>
      </c>
      <c r="D81" s="170" t="s">
        <v>233</v>
      </c>
      <c r="E81" s="184">
        <v>0</v>
      </c>
      <c r="F81" s="184">
        <v>40</v>
      </c>
      <c r="G81" s="184">
        <v>38</v>
      </c>
      <c r="H81" s="184">
        <v>202</v>
      </c>
      <c r="I81" s="31" t="str">
        <f>IF(F81&gt;Data!$K$7,"National Record","-")</f>
        <v>-</v>
      </c>
      <c r="J81" s="31" t="str">
        <f>IF(F81&gt;Data!$M$7,"World Record","-")</f>
        <v>-</v>
      </c>
    </row>
    <row r="82" spans="1:10" ht="16.5" thickBot="1">
      <c r="A82" s="55">
        <v>79</v>
      </c>
      <c r="B82" s="179">
        <v>63</v>
      </c>
      <c r="C82" s="180">
        <v>74</v>
      </c>
      <c r="D82" s="169" t="s">
        <v>320</v>
      </c>
      <c r="E82" s="181">
        <v>0</v>
      </c>
      <c r="F82" s="181">
        <v>40</v>
      </c>
      <c r="G82" s="181">
        <v>38</v>
      </c>
      <c r="H82" s="181">
        <v>195</v>
      </c>
      <c r="I82" s="31" t="str">
        <f>IF(F82&gt;Data!$K$7,"National Record","-")</f>
        <v>-</v>
      </c>
      <c r="J82" s="31" t="str">
        <f>IF(F82&gt;Data!$M$7,"World Record","-")</f>
        <v>-</v>
      </c>
    </row>
    <row r="83" spans="1:10" ht="16.5" thickBot="1">
      <c r="A83" s="55">
        <v>80</v>
      </c>
      <c r="B83" s="182">
        <v>63</v>
      </c>
      <c r="C83" s="183">
        <v>77</v>
      </c>
      <c r="D83" s="170" t="s">
        <v>289</v>
      </c>
      <c r="E83" s="184">
        <v>0</v>
      </c>
      <c r="F83" s="184">
        <v>40</v>
      </c>
      <c r="G83" s="184">
        <v>38</v>
      </c>
      <c r="H83" s="184">
        <v>187</v>
      </c>
      <c r="I83" s="31" t="str">
        <f>IF(F83&gt;Data!$K$7,"National Record","-")</f>
        <v>-</v>
      </c>
      <c r="J83" s="31" t="str">
        <f>IF(F83&gt;Data!$M$7,"World Record","-")</f>
        <v>-</v>
      </c>
    </row>
    <row r="84" spans="1:10" ht="16.5" thickBot="1">
      <c r="A84" s="55">
        <v>81</v>
      </c>
      <c r="B84" s="179">
        <v>63</v>
      </c>
      <c r="C84" s="180">
        <v>77</v>
      </c>
      <c r="D84" s="169" t="s">
        <v>505</v>
      </c>
      <c r="E84" s="181">
        <v>0</v>
      </c>
      <c r="F84" s="181">
        <v>40</v>
      </c>
      <c r="G84" s="181">
        <v>38</v>
      </c>
      <c r="H84" s="181">
        <v>187</v>
      </c>
      <c r="I84" s="31" t="str">
        <f>IF(F84&gt;Data!$K$7,"National Record","-")</f>
        <v>-</v>
      </c>
      <c r="J84" s="31" t="str">
        <f>IF(F84&gt;Data!$M$7,"World Record","-")</f>
        <v>-</v>
      </c>
    </row>
    <row r="85" spans="1:10" ht="16.5" thickBot="1">
      <c r="A85" s="55">
        <v>82</v>
      </c>
      <c r="B85" s="182">
        <v>63</v>
      </c>
      <c r="C85" s="183">
        <v>79</v>
      </c>
      <c r="D85" s="170" t="s">
        <v>397</v>
      </c>
      <c r="E85" s="184">
        <v>0</v>
      </c>
      <c r="F85" s="184">
        <v>40</v>
      </c>
      <c r="G85" s="184">
        <v>38</v>
      </c>
      <c r="H85" s="184">
        <v>183</v>
      </c>
      <c r="I85" s="31" t="str">
        <f>IF(F85&gt;Data!$K$7,"National Record","-")</f>
        <v>-</v>
      </c>
      <c r="J85" s="31" t="str">
        <f>IF(F85&gt;Data!$M$7,"World Record","-")</f>
        <v>-</v>
      </c>
    </row>
    <row r="86" spans="1:10" ht="16.5" thickBot="1">
      <c r="A86" s="55">
        <v>83</v>
      </c>
      <c r="B86" s="179">
        <v>63</v>
      </c>
      <c r="C86" s="180">
        <v>84</v>
      </c>
      <c r="D86" s="169" t="s">
        <v>193</v>
      </c>
      <c r="E86" s="181">
        <v>0</v>
      </c>
      <c r="F86" s="181">
        <v>40</v>
      </c>
      <c r="G86" s="181">
        <v>38</v>
      </c>
      <c r="H86" s="181">
        <v>171</v>
      </c>
      <c r="I86" s="31" t="str">
        <f>IF(F86&gt;Data!$K$7,"National Record","-")</f>
        <v>-</v>
      </c>
      <c r="J86" s="31" t="str">
        <f>IF(F86&gt;Data!$M$7,"World Record","-")</f>
        <v>-</v>
      </c>
    </row>
    <row r="87" spans="1:10" ht="16.5" thickBot="1">
      <c r="A87" s="55">
        <v>84</v>
      </c>
      <c r="B87" s="182">
        <v>63</v>
      </c>
      <c r="C87" s="183">
        <v>85</v>
      </c>
      <c r="D87" s="170" t="s">
        <v>245</v>
      </c>
      <c r="E87" s="184">
        <v>0</v>
      </c>
      <c r="F87" s="184">
        <v>40</v>
      </c>
      <c r="G87" s="184">
        <v>38</v>
      </c>
      <c r="H87" s="184">
        <v>167</v>
      </c>
      <c r="I87" s="31" t="str">
        <f>IF(F87&gt;Data!$K$7,"National Record","-")</f>
        <v>-</v>
      </c>
      <c r="J87" s="31" t="str">
        <f>IF(F87&gt;Data!$M$7,"World Record","-")</f>
        <v>-</v>
      </c>
    </row>
    <row r="88" spans="1:10" ht="16.5" thickBot="1">
      <c r="A88" s="55">
        <v>85</v>
      </c>
      <c r="B88" s="179">
        <v>63</v>
      </c>
      <c r="C88" s="180">
        <v>88</v>
      </c>
      <c r="D88" s="169" t="s">
        <v>341</v>
      </c>
      <c r="E88" s="181">
        <v>0</v>
      </c>
      <c r="F88" s="181">
        <v>40</v>
      </c>
      <c r="G88" s="181">
        <v>38</v>
      </c>
      <c r="H88" s="181">
        <v>160</v>
      </c>
      <c r="I88" s="31" t="str">
        <f>IF(F88&gt;Data!$K$7,"National Record","-")</f>
        <v>-</v>
      </c>
      <c r="J88" s="31" t="str">
        <f>IF(F88&gt;Data!$M$7,"World Record","-")</f>
        <v>-</v>
      </c>
    </row>
    <row r="89" spans="1:10" ht="16.5" thickBot="1">
      <c r="A89" s="55">
        <v>86</v>
      </c>
      <c r="B89" s="182">
        <v>63</v>
      </c>
      <c r="C89" s="183">
        <v>88</v>
      </c>
      <c r="D89" s="170" t="s">
        <v>348</v>
      </c>
      <c r="E89" s="184">
        <v>0</v>
      </c>
      <c r="F89" s="184">
        <v>40</v>
      </c>
      <c r="G89" s="184">
        <v>38</v>
      </c>
      <c r="H89" s="184">
        <v>160</v>
      </c>
      <c r="I89" s="31" t="str">
        <f>IF(F89&gt;Data!$K$7,"National Record","-")</f>
        <v>-</v>
      </c>
      <c r="J89" s="31" t="str">
        <f>IF(F89&gt;Data!$M$7,"World Record","-")</f>
        <v>-</v>
      </c>
    </row>
    <row r="90" spans="1:10" ht="16.5" thickBot="1">
      <c r="A90" s="55">
        <v>87</v>
      </c>
      <c r="B90" s="179">
        <v>63</v>
      </c>
      <c r="C90" s="180">
        <v>93</v>
      </c>
      <c r="D90" s="169" t="s">
        <v>412</v>
      </c>
      <c r="E90" s="181">
        <v>0</v>
      </c>
      <c r="F90" s="181">
        <v>40</v>
      </c>
      <c r="G90" s="181">
        <v>38</v>
      </c>
      <c r="H90" s="181">
        <v>154</v>
      </c>
      <c r="I90" s="31" t="str">
        <f>IF(F90&gt;Data!$K$7,"National Record","-")</f>
        <v>-</v>
      </c>
      <c r="J90" s="31" t="str">
        <f>IF(F90&gt;Data!$M$7,"World Record","-")</f>
        <v>-</v>
      </c>
    </row>
    <row r="91" spans="1:10" ht="16.5" thickBot="1">
      <c r="A91" s="55">
        <v>88</v>
      </c>
      <c r="B91" s="182">
        <v>63</v>
      </c>
      <c r="C91" s="183">
        <v>96</v>
      </c>
      <c r="D91" s="170" t="s">
        <v>248</v>
      </c>
      <c r="E91" s="184">
        <v>0</v>
      </c>
      <c r="F91" s="184">
        <v>40</v>
      </c>
      <c r="G91" s="184">
        <v>38</v>
      </c>
      <c r="H91" s="184">
        <v>151</v>
      </c>
      <c r="I91" s="31" t="str">
        <f>IF(F91&gt;Data!$K$7,"National Record","-")</f>
        <v>-</v>
      </c>
      <c r="J91" s="31" t="str">
        <f>IF(F91&gt;Data!$M$7,"World Record","-")</f>
        <v>-</v>
      </c>
    </row>
    <row r="92" spans="1:10" ht="16.5" thickBot="1">
      <c r="A92" s="55">
        <v>89</v>
      </c>
      <c r="B92" s="179">
        <v>63</v>
      </c>
      <c r="C92" s="180">
        <v>108</v>
      </c>
      <c r="D92" s="169" t="s">
        <v>202</v>
      </c>
      <c r="E92" s="181">
        <v>0</v>
      </c>
      <c r="F92" s="181">
        <v>40</v>
      </c>
      <c r="G92" s="181">
        <v>38</v>
      </c>
      <c r="H92" s="181">
        <v>131</v>
      </c>
      <c r="I92" s="31" t="str">
        <f>IF(F92&gt;Data!$K$7,"National Record","-")</f>
        <v>-</v>
      </c>
      <c r="J92" s="31" t="str">
        <f>IF(F92&gt;Data!$M$7,"World Record","-")</f>
        <v>-</v>
      </c>
    </row>
    <row r="93" spans="1:10" ht="16.5" thickBot="1">
      <c r="A93" s="55">
        <v>90</v>
      </c>
      <c r="B93" s="182">
        <v>63</v>
      </c>
      <c r="C93" s="183">
        <v>108</v>
      </c>
      <c r="D93" s="170" t="s">
        <v>206</v>
      </c>
      <c r="E93" s="184">
        <v>0</v>
      </c>
      <c r="F93" s="184">
        <v>40</v>
      </c>
      <c r="G93" s="184">
        <v>38</v>
      </c>
      <c r="H93" s="184">
        <v>131</v>
      </c>
      <c r="I93" s="31" t="str">
        <f>IF(F93&gt;Data!$K$7,"National Record","-")</f>
        <v>-</v>
      </c>
      <c r="J93" s="31" t="str">
        <f>IF(F93&gt;Data!$M$7,"World Record","-")</f>
        <v>-</v>
      </c>
    </row>
    <row r="94" spans="1:10" ht="16.5" thickBot="1">
      <c r="A94" s="55">
        <v>91</v>
      </c>
      <c r="B94" s="179">
        <v>63</v>
      </c>
      <c r="C94" s="180">
        <v>115</v>
      </c>
      <c r="D94" s="169" t="s">
        <v>461</v>
      </c>
      <c r="E94" s="181">
        <v>0</v>
      </c>
      <c r="F94" s="181">
        <v>40</v>
      </c>
      <c r="G94" s="181">
        <v>38</v>
      </c>
      <c r="H94" s="181">
        <v>127</v>
      </c>
      <c r="I94" s="31" t="str">
        <f>IF(F94&gt;Data!$K$7,"National Record","-")</f>
        <v>-</v>
      </c>
      <c r="J94" s="31" t="str">
        <f>IF(F94&gt;Data!$M$7,"World Record","-")</f>
        <v>-</v>
      </c>
    </row>
    <row r="95" spans="1:10" ht="16.5" thickBot="1">
      <c r="A95" s="55">
        <v>92</v>
      </c>
      <c r="B95" s="182">
        <v>63</v>
      </c>
      <c r="C95" s="183">
        <v>115</v>
      </c>
      <c r="D95" s="170" t="s">
        <v>506</v>
      </c>
      <c r="E95" s="184">
        <v>0</v>
      </c>
      <c r="F95" s="184">
        <v>40</v>
      </c>
      <c r="G95" s="184">
        <v>38</v>
      </c>
      <c r="H95" s="184">
        <v>127</v>
      </c>
      <c r="I95" s="31" t="str">
        <f>IF(F95&gt;Data!$K$7,"National Record","-")</f>
        <v>-</v>
      </c>
      <c r="J95" s="31" t="str">
        <f>IF(F95&gt;Data!$M$7,"World Record","-")</f>
        <v>-</v>
      </c>
    </row>
    <row r="96" spans="1:10" ht="16.5" thickBot="1">
      <c r="A96" s="55">
        <v>93</v>
      </c>
      <c r="B96" s="179">
        <v>63</v>
      </c>
      <c r="C96" s="180">
        <v>119</v>
      </c>
      <c r="D96" s="169" t="s">
        <v>410</v>
      </c>
      <c r="E96" s="181">
        <v>0</v>
      </c>
      <c r="F96" s="181">
        <v>40</v>
      </c>
      <c r="G96" s="181">
        <v>38</v>
      </c>
      <c r="H96" s="181">
        <v>122</v>
      </c>
      <c r="I96" s="31" t="str">
        <f>IF(F96&gt;Data!$K$7,"National Record","-")</f>
        <v>-</v>
      </c>
      <c r="J96" s="31" t="str">
        <f>IF(F96&gt;Data!$M$7,"World Record","-")</f>
        <v>-</v>
      </c>
    </row>
    <row r="97" spans="1:10" ht="16.5" thickBot="1">
      <c r="A97" s="55">
        <v>94</v>
      </c>
      <c r="B97" s="182">
        <v>63</v>
      </c>
      <c r="C97" s="183">
        <v>119</v>
      </c>
      <c r="D97" s="170" t="s">
        <v>426</v>
      </c>
      <c r="E97" s="184">
        <v>0</v>
      </c>
      <c r="F97" s="184">
        <v>40</v>
      </c>
      <c r="G97" s="184">
        <v>38</v>
      </c>
      <c r="H97" s="184">
        <v>122</v>
      </c>
      <c r="I97" s="31" t="str">
        <f>IF(F97&gt;Data!$K$7,"National Record","-")</f>
        <v>-</v>
      </c>
      <c r="J97" s="31" t="str">
        <f>IF(F97&gt;Data!$M$7,"World Record","-")</f>
        <v>-</v>
      </c>
    </row>
    <row r="98" spans="1:10" ht="16.5" thickBot="1">
      <c r="A98" s="55">
        <v>95</v>
      </c>
      <c r="B98" s="179">
        <v>63</v>
      </c>
      <c r="C98" s="180">
        <v>124</v>
      </c>
      <c r="D98" s="169" t="s">
        <v>326</v>
      </c>
      <c r="E98" s="181">
        <v>0</v>
      </c>
      <c r="F98" s="181">
        <v>40</v>
      </c>
      <c r="G98" s="181">
        <v>38</v>
      </c>
      <c r="H98" s="181">
        <v>120</v>
      </c>
      <c r="I98" s="31" t="str">
        <f>IF(F98&gt;Data!$K$7,"National Record","-")</f>
        <v>-</v>
      </c>
      <c r="J98" s="31" t="str">
        <f>IF(F98&gt;Data!$M$7,"World Record","-")</f>
        <v>-</v>
      </c>
    </row>
    <row r="99" spans="1:10" ht="16.5" thickBot="1">
      <c r="A99" s="55">
        <v>96</v>
      </c>
      <c r="B99" s="182">
        <v>63</v>
      </c>
      <c r="C99" s="183">
        <v>129</v>
      </c>
      <c r="D99" s="170" t="s">
        <v>242</v>
      </c>
      <c r="E99" s="184">
        <v>0</v>
      </c>
      <c r="F99" s="184">
        <v>40</v>
      </c>
      <c r="G99" s="184">
        <v>38</v>
      </c>
      <c r="H99" s="184">
        <v>117</v>
      </c>
      <c r="I99" s="31" t="str">
        <f>IF(F99&gt;Data!$K$7,"National Record","-")</f>
        <v>-</v>
      </c>
      <c r="J99" s="31" t="str">
        <f>IF(F99&gt;Data!$M$7,"World Record","-")</f>
        <v>-</v>
      </c>
    </row>
    <row r="100" spans="1:10" ht="16.5" thickBot="1">
      <c r="A100" s="55">
        <v>97</v>
      </c>
      <c r="B100" s="179">
        <v>63</v>
      </c>
      <c r="C100" s="180">
        <v>137</v>
      </c>
      <c r="D100" s="169" t="s">
        <v>499</v>
      </c>
      <c r="E100" s="181">
        <v>0</v>
      </c>
      <c r="F100" s="181">
        <v>40</v>
      </c>
      <c r="G100" s="181">
        <v>38</v>
      </c>
      <c r="H100" s="181">
        <v>111</v>
      </c>
      <c r="I100" s="31" t="str">
        <f>IF(F100&gt;Data!$K$7,"National Record","-")</f>
        <v>-</v>
      </c>
      <c r="J100" s="31" t="str">
        <f>IF(F100&gt;Data!$M$7,"World Record","-")</f>
        <v>-</v>
      </c>
    </row>
    <row r="101" spans="1:10" ht="16.5" thickBot="1">
      <c r="A101" s="55">
        <v>98</v>
      </c>
      <c r="B101" s="182">
        <v>63</v>
      </c>
      <c r="C101" s="183">
        <v>141</v>
      </c>
      <c r="D101" s="170" t="s">
        <v>489</v>
      </c>
      <c r="E101" s="184">
        <v>0</v>
      </c>
      <c r="F101" s="184">
        <v>40</v>
      </c>
      <c r="G101" s="184">
        <v>38</v>
      </c>
      <c r="H101" s="184">
        <v>109</v>
      </c>
      <c r="I101" s="31" t="str">
        <f>IF(F101&gt;Data!$K$7,"National Record","-")</f>
        <v>-</v>
      </c>
      <c r="J101" s="31" t="str">
        <f>IF(F101&gt;Data!$M$7,"World Record","-")</f>
        <v>-</v>
      </c>
    </row>
    <row r="102" spans="1:10" ht="16.5" thickBot="1">
      <c r="A102" s="55">
        <v>99</v>
      </c>
      <c r="B102" s="179">
        <v>63</v>
      </c>
      <c r="C102" s="180">
        <v>141</v>
      </c>
      <c r="D102" s="169" t="s">
        <v>466</v>
      </c>
      <c r="E102" s="181">
        <v>0</v>
      </c>
      <c r="F102" s="181">
        <v>40</v>
      </c>
      <c r="G102" s="181">
        <v>38</v>
      </c>
      <c r="H102" s="181">
        <v>109</v>
      </c>
      <c r="I102" s="31" t="str">
        <f>IF(F102&gt;Data!$K$7,"National Record","-")</f>
        <v>-</v>
      </c>
      <c r="J102" s="31" t="str">
        <f>IF(F102&gt;Data!$M$7,"World Record","-")</f>
        <v>-</v>
      </c>
    </row>
    <row r="103" spans="1:10" ht="16.5" thickBot="1">
      <c r="A103" s="55">
        <v>100</v>
      </c>
      <c r="B103" s="182">
        <v>63</v>
      </c>
      <c r="C103" s="183">
        <v>149</v>
      </c>
      <c r="D103" s="170" t="s">
        <v>183</v>
      </c>
      <c r="E103" s="184">
        <v>0</v>
      </c>
      <c r="F103" s="184">
        <v>40</v>
      </c>
      <c r="G103" s="184">
        <v>38</v>
      </c>
      <c r="H103" s="184">
        <v>99</v>
      </c>
      <c r="I103" s="31" t="str">
        <f>IF(F103&gt;Data!$K$7,"National Record","-")</f>
        <v>-</v>
      </c>
      <c r="J103" s="31" t="str">
        <f>IF(F103&gt;Data!$M$7,"World Record","-")</f>
        <v>-</v>
      </c>
    </row>
    <row r="104" spans="1:10" ht="16.5" thickBot="1">
      <c r="A104" s="55">
        <v>101</v>
      </c>
      <c r="B104" s="179">
        <v>63</v>
      </c>
      <c r="C104" s="180">
        <v>149</v>
      </c>
      <c r="D104" s="169" t="s">
        <v>337</v>
      </c>
      <c r="E104" s="181">
        <v>0</v>
      </c>
      <c r="F104" s="181">
        <v>40</v>
      </c>
      <c r="G104" s="181">
        <v>38</v>
      </c>
      <c r="H104" s="181">
        <v>99</v>
      </c>
      <c r="I104" s="31" t="str">
        <f>IF(F104&gt;Data!$K$7,"National Record","-")</f>
        <v>-</v>
      </c>
      <c r="J104" s="31" t="str">
        <f>IF(F104&gt;Data!$M$7,"World Record","-")</f>
        <v>-</v>
      </c>
    </row>
    <row r="105" spans="1:10" ht="16.5" thickBot="1">
      <c r="A105" s="55">
        <v>102</v>
      </c>
      <c r="B105" s="182">
        <v>63</v>
      </c>
      <c r="C105" s="183">
        <v>151</v>
      </c>
      <c r="D105" s="170" t="s">
        <v>393</v>
      </c>
      <c r="E105" s="184">
        <v>0</v>
      </c>
      <c r="F105" s="184">
        <v>40</v>
      </c>
      <c r="G105" s="184">
        <v>38</v>
      </c>
      <c r="H105" s="184">
        <v>98</v>
      </c>
      <c r="I105" s="31" t="str">
        <f>IF(F105&gt;Data!$K$7,"National Record","-")</f>
        <v>-</v>
      </c>
      <c r="J105" s="31" t="str">
        <f>IF(F105&gt;Data!$M$7,"World Record","-")</f>
        <v>-</v>
      </c>
    </row>
    <row r="106" spans="1:10" ht="16.5" thickBot="1">
      <c r="A106" s="55">
        <v>103</v>
      </c>
      <c r="B106" s="179">
        <v>63</v>
      </c>
      <c r="C106" s="180">
        <v>152</v>
      </c>
      <c r="D106" s="169" t="s">
        <v>463</v>
      </c>
      <c r="E106" s="181">
        <v>0</v>
      </c>
      <c r="F106" s="181">
        <v>40</v>
      </c>
      <c r="G106" s="181">
        <v>38</v>
      </c>
      <c r="H106" s="181">
        <v>95</v>
      </c>
      <c r="I106" s="31" t="str">
        <f>IF(F106&gt;Data!$K$7,"National Record","-")</f>
        <v>-</v>
      </c>
      <c r="J106" s="31" t="str">
        <f>IF(F106&gt;Data!$M$7,"World Record","-")</f>
        <v>-</v>
      </c>
    </row>
    <row r="107" spans="1:10" ht="16.5" thickBot="1">
      <c r="A107" s="55">
        <v>104</v>
      </c>
      <c r="B107" s="182">
        <v>63</v>
      </c>
      <c r="C107" s="183">
        <v>157</v>
      </c>
      <c r="D107" s="170" t="s">
        <v>448</v>
      </c>
      <c r="E107" s="184">
        <v>0</v>
      </c>
      <c r="F107" s="184">
        <v>40</v>
      </c>
      <c r="G107" s="184">
        <v>38</v>
      </c>
      <c r="H107" s="184">
        <v>91</v>
      </c>
      <c r="I107" s="31" t="str">
        <f>IF(F107&gt;Data!$K$7,"National Record","-")</f>
        <v>-</v>
      </c>
      <c r="J107" s="31" t="str">
        <f>IF(F107&gt;Data!$M$7,"World Record","-")</f>
        <v>-</v>
      </c>
    </row>
    <row r="108" spans="1:10" ht="16.5" thickBot="1">
      <c r="A108" s="55">
        <v>105</v>
      </c>
      <c r="B108" s="179">
        <v>63</v>
      </c>
      <c r="C108" s="180">
        <v>162</v>
      </c>
      <c r="D108" s="169" t="s">
        <v>282</v>
      </c>
      <c r="E108" s="181">
        <v>0</v>
      </c>
      <c r="F108" s="181">
        <v>40</v>
      </c>
      <c r="G108" s="181">
        <v>38</v>
      </c>
      <c r="H108" s="181">
        <v>86</v>
      </c>
      <c r="I108" s="31" t="str">
        <f>IF(F108&gt;Data!$K$7,"National Record","-")</f>
        <v>-</v>
      </c>
      <c r="J108" s="31" t="str">
        <f>IF(F108&gt;Data!$M$7,"World Record","-")</f>
        <v>-</v>
      </c>
    </row>
    <row r="109" spans="1:10" ht="16.5" thickBot="1">
      <c r="A109" s="55">
        <v>106</v>
      </c>
      <c r="B109" s="182">
        <v>63</v>
      </c>
      <c r="C109" s="183">
        <v>175</v>
      </c>
      <c r="D109" s="170" t="s">
        <v>211</v>
      </c>
      <c r="E109" s="184">
        <v>0</v>
      </c>
      <c r="F109" s="184">
        <v>40</v>
      </c>
      <c r="G109" s="184">
        <v>38</v>
      </c>
      <c r="H109" s="184">
        <v>68</v>
      </c>
      <c r="I109" s="31" t="str">
        <f>IF(F109&gt;Data!$K$7,"National Record","-")</f>
        <v>-</v>
      </c>
      <c r="J109" s="31" t="str">
        <f>IF(F109&gt;Data!$M$7,"World Record","-")</f>
        <v>-</v>
      </c>
    </row>
    <row r="110" spans="1:10" ht="16.5" thickBot="1">
      <c r="A110" s="55">
        <v>107</v>
      </c>
      <c r="B110" s="179">
        <v>63</v>
      </c>
      <c r="C110" s="180">
        <v>188</v>
      </c>
      <c r="D110" s="169" t="s">
        <v>191</v>
      </c>
      <c r="E110" s="181">
        <v>0</v>
      </c>
      <c r="F110" s="181">
        <v>40</v>
      </c>
      <c r="G110" s="181">
        <v>38</v>
      </c>
      <c r="H110" s="181">
        <v>59</v>
      </c>
      <c r="I110" s="31" t="str">
        <f>IF(F110&gt;Data!$K$7,"National Record","-")</f>
        <v>-</v>
      </c>
      <c r="J110" s="31" t="str">
        <f>IF(F110&gt;Data!$M$7,"World Record","-")</f>
        <v>-</v>
      </c>
    </row>
    <row r="111" spans="1:10" ht="16.5" thickBot="1">
      <c r="A111" s="55">
        <v>108</v>
      </c>
      <c r="B111" s="182">
        <v>63</v>
      </c>
      <c r="C111" s="183">
        <v>194</v>
      </c>
      <c r="D111" s="170" t="s">
        <v>229</v>
      </c>
      <c r="E111" s="184">
        <v>0</v>
      </c>
      <c r="F111" s="184">
        <v>40</v>
      </c>
      <c r="G111" s="184">
        <v>38</v>
      </c>
      <c r="H111" s="184">
        <v>55</v>
      </c>
      <c r="I111" s="31" t="str">
        <f>IF(F111&gt;Data!$K$7,"National Record","-")</f>
        <v>-</v>
      </c>
      <c r="J111" s="31" t="str">
        <f>IF(F111&gt;Data!$M$7,"World Record","-")</f>
        <v>-</v>
      </c>
    </row>
    <row r="112" spans="1:10" ht="16.5" thickBot="1">
      <c r="A112" s="55">
        <v>109</v>
      </c>
      <c r="B112" s="179">
        <v>63</v>
      </c>
      <c r="C112" s="180">
        <v>205</v>
      </c>
      <c r="D112" s="169" t="s">
        <v>328</v>
      </c>
      <c r="E112" s="181">
        <v>0</v>
      </c>
      <c r="F112" s="181">
        <v>40</v>
      </c>
      <c r="G112" s="181">
        <v>38</v>
      </c>
      <c r="H112" s="181">
        <v>49</v>
      </c>
      <c r="I112" s="31" t="str">
        <f>IF(F112&gt;Data!$K$7,"National Record","-")</f>
        <v>-</v>
      </c>
      <c r="J112" s="31" t="str">
        <f>IF(F112&gt;Data!$M$7,"World Record","-")</f>
        <v>-</v>
      </c>
    </row>
    <row r="113" spans="1:10" ht="16.5" thickBot="1">
      <c r="A113" s="55">
        <v>110</v>
      </c>
      <c r="B113" s="182">
        <v>63</v>
      </c>
      <c r="C113" s="183">
        <v>221</v>
      </c>
      <c r="D113" s="170" t="s">
        <v>381</v>
      </c>
      <c r="E113" s="184">
        <v>0</v>
      </c>
      <c r="F113" s="184">
        <v>40</v>
      </c>
      <c r="G113" s="184">
        <v>38</v>
      </c>
      <c r="H113" s="184">
        <v>38</v>
      </c>
      <c r="I113" s="31" t="str">
        <f>IF(F113&gt;Data!$K$7,"National Record","-")</f>
        <v>-</v>
      </c>
      <c r="J113" s="31" t="str">
        <f>IF(F113&gt;Data!$M$7,"World Record","-")</f>
        <v>-</v>
      </c>
    </row>
    <row r="114" spans="1:10" ht="16.5" thickBot="1">
      <c r="A114" s="55">
        <v>111</v>
      </c>
      <c r="B114" s="179">
        <v>111</v>
      </c>
      <c r="C114" s="180">
        <v>201</v>
      </c>
      <c r="D114" s="169" t="s">
        <v>198</v>
      </c>
      <c r="E114" s="181">
        <v>0</v>
      </c>
      <c r="F114" s="181">
        <v>33</v>
      </c>
      <c r="G114" s="181">
        <v>32</v>
      </c>
      <c r="H114" s="181">
        <v>53</v>
      </c>
      <c r="I114" s="31" t="str">
        <f>IF(F114&gt;Data!$K$7,"National Record","-")</f>
        <v>-</v>
      </c>
      <c r="J114" s="31" t="str">
        <f>IF(F114&gt;Data!$M$7,"World Record","-")</f>
        <v>-</v>
      </c>
    </row>
    <row r="115" spans="1:10" ht="16.5" thickBot="1">
      <c r="A115" s="55">
        <v>112</v>
      </c>
      <c r="B115" s="182">
        <v>112</v>
      </c>
      <c r="C115" s="183">
        <v>67</v>
      </c>
      <c r="D115" s="170" t="s">
        <v>274</v>
      </c>
      <c r="E115" s="184">
        <v>0</v>
      </c>
      <c r="F115" s="184">
        <v>29</v>
      </c>
      <c r="G115" s="184">
        <v>28</v>
      </c>
      <c r="H115" s="184">
        <v>220</v>
      </c>
      <c r="I115" s="31" t="str">
        <f>IF(F115&gt;Data!$K$7,"National Record","-")</f>
        <v>-</v>
      </c>
      <c r="J115" s="31" t="str">
        <f>IF(F115&gt;Data!$M$7,"World Record","-")</f>
        <v>-</v>
      </c>
    </row>
    <row r="116" spans="1:10" ht="16.5" thickBot="1">
      <c r="A116" s="55">
        <v>113</v>
      </c>
      <c r="B116" s="179">
        <v>113</v>
      </c>
      <c r="C116" s="180">
        <v>111</v>
      </c>
      <c r="D116" s="169" t="s">
        <v>227</v>
      </c>
      <c r="E116" s="181">
        <v>0</v>
      </c>
      <c r="F116" s="181">
        <v>26</v>
      </c>
      <c r="G116" s="181">
        <v>25</v>
      </c>
      <c r="H116" s="181">
        <v>131</v>
      </c>
      <c r="I116" s="31" t="str">
        <f>IF(F116&gt;Data!$K$7,"National Record","-")</f>
        <v>-</v>
      </c>
      <c r="J116" s="31" t="str">
        <f>IF(F116&gt;Data!$M$7,"World Record","-")</f>
        <v>-</v>
      </c>
    </row>
    <row r="117" spans="1:10" ht="16.5" thickBot="1">
      <c r="A117" s="55">
        <v>114</v>
      </c>
      <c r="B117" s="182">
        <v>113</v>
      </c>
      <c r="C117" s="183">
        <v>117</v>
      </c>
      <c r="D117" s="170" t="s">
        <v>418</v>
      </c>
      <c r="E117" s="184">
        <v>0</v>
      </c>
      <c r="F117" s="184">
        <v>26</v>
      </c>
      <c r="G117" s="184">
        <v>25</v>
      </c>
      <c r="H117" s="184">
        <v>127</v>
      </c>
      <c r="I117" s="31" t="str">
        <f>IF(F117&gt;Data!$K$7,"National Record","-")</f>
        <v>-</v>
      </c>
      <c r="J117" s="31" t="str">
        <f>IF(F117&gt;Data!$M$7,"World Record","-")</f>
        <v>-</v>
      </c>
    </row>
    <row r="118" spans="1:10" ht="16.5" thickBot="1">
      <c r="A118" s="55">
        <v>115</v>
      </c>
      <c r="B118" s="179">
        <v>113</v>
      </c>
      <c r="C118" s="180">
        <v>130</v>
      </c>
      <c r="D118" s="169" t="s">
        <v>220</v>
      </c>
      <c r="E118" s="181">
        <v>0</v>
      </c>
      <c r="F118" s="181">
        <v>26</v>
      </c>
      <c r="G118" s="181">
        <v>25</v>
      </c>
      <c r="H118" s="181">
        <v>117</v>
      </c>
      <c r="I118" s="31" t="str">
        <f>IF(F118&gt;Data!$K$7,"National Record","-")</f>
        <v>-</v>
      </c>
      <c r="J118" s="31" t="str">
        <f>IF(F118&gt;Data!$M$7,"World Record","-")</f>
        <v>-</v>
      </c>
    </row>
    <row r="119" spans="1:10" ht="16.5" thickBot="1">
      <c r="A119" s="55">
        <v>116</v>
      </c>
      <c r="B119" s="182">
        <v>116</v>
      </c>
      <c r="C119" s="183">
        <v>158</v>
      </c>
      <c r="D119" s="170" t="s">
        <v>257</v>
      </c>
      <c r="E119" s="184">
        <v>0</v>
      </c>
      <c r="F119" s="184">
        <v>25</v>
      </c>
      <c r="G119" s="184">
        <v>24</v>
      </c>
      <c r="H119" s="184">
        <v>91</v>
      </c>
      <c r="I119" s="31" t="str">
        <f>IF(F119&gt;Data!$K$7,"National Record","-")</f>
        <v>-</v>
      </c>
      <c r="J119" s="31" t="str">
        <f>IF(F119&gt;Data!$M$7,"World Record","-")</f>
        <v>-</v>
      </c>
    </row>
    <row r="120" spans="1:10" ht="16.5" thickBot="1">
      <c r="A120" s="55">
        <v>117</v>
      </c>
      <c r="B120" s="179">
        <v>117</v>
      </c>
      <c r="C120" s="180">
        <v>113</v>
      </c>
      <c r="D120" s="169" t="s">
        <v>179</v>
      </c>
      <c r="E120" s="181">
        <v>0</v>
      </c>
      <c r="F120" s="181">
        <v>22</v>
      </c>
      <c r="G120" s="181">
        <v>21</v>
      </c>
      <c r="H120" s="181">
        <v>130</v>
      </c>
      <c r="I120" s="31" t="str">
        <f>IF(F120&gt;Data!$K$7,"National Record","-")</f>
        <v>-</v>
      </c>
      <c r="J120" s="31" t="str">
        <f>IF(F120&gt;Data!$M$7,"World Record","-")</f>
        <v>-</v>
      </c>
    </row>
    <row r="121" spans="1:10" ht="16.5" thickBot="1">
      <c r="A121" s="55">
        <v>118</v>
      </c>
      <c r="B121" s="182">
        <v>118</v>
      </c>
      <c r="C121" s="183">
        <v>44</v>
      </c>
      <c r="D121" s="170" t="s">
        <v>305</v>
      </c>
      <c r="E121" s="184">
        <v>0</v>
      </c>
      <c r="F121" s="184">
        <v>20</v>
      </c>
      <c r="G121" s="184">
        <v>19</v>
      </c>
      <c r="H121" s="184">
        <v>320</v>
      </c>
      <c r="I121" s="31" t="str">
        <f>IF(F121&gt;Data!$K$7,"National Record","-")</f>
        <v>-</v>
      </c>
      <c r="J121" s="31" t="str">
        <f>IF(F121&gt;Data!$M$7,"World Record","-")</f>
        <v>-</v>
      </c>
    </row>
    <row r="122" spans="1:10" ht="16.5" thickBot="1">
      <c r="A122" s="55">
        <v>119</v>
      </c>
      <c r="B122" s="179">
        <v>118</v>
      </c>
      <c r="C122" s="180">
        <v>68</v>
      </c>
      <c r="D122" s="169" t="s">
        <v>490</v>
      </c>
      <c r="E122" s="181">
        <v>0</v>
      </c>
      <c r="F122" s="181">
        <v>20</v>
      </c>
      <c r="G122" s="181">
        <v>19</v>
      </c>
      <c r="H122" s="181">
        <v>211</v>
      </c>
      <c r="I122" s="31" t="str">
        <f>IF(F122&gt;Data!$K$7,"National Record","-")</f>
        <v>-</v>
      </c>
      <c r="J122" s="31" t="str">
        <f>IF(F122&gt;Data!$M$7,"World Record","-")</f>
        <v>-</v>
      </c>
    </row>
    <row r="123" spans="1:10" ht="16.5" thickBot="1">
      <c r="A123" s="55">
        <v>120</v>
      </c>
      <c r="B123" s="182">
        <v>118</v>
      </c>
      <c r="C123" s="183">
        <v>80</v>
      </c>
      <c r="D123" s="170" t="s">
        <v>329</v>
      </c>
      <c r="E123" s="184">
        <v>0</v>
      </c>
      <c r="F123" s="184">
        <v>20</v>
      </c>
      <c r="G123" s="184">
        <v>19</v>
      </c>
      <c r="H123" s="184">
        <v>183</v>
      </c>
      <c r="I123" s="31" t="str">
        <f>IF(F123&gt;Data!$K$7,"National Record","-")</f>
        <v>-</v>
      </c>
      <c r="J123" s="31" t="str">
        <f>IF(F123&gt;Data!$M$7,"World Record","-")</f>
        <v>-</v>
      </c>
    </row>
    <row r="124" spans="1:10" ht="16.5" thickBot="1">
      <c r="A124" s="55">
        <v>121</v>
      </c>
      <c r="B124" s="179">
        <v>118</v>
      </c>
      <c r="C124" s="180">
        <v>82</v>
      </c>
      <c r="D124" s="169" t="s">
        <v>267</v>
      </c>
      <c r="E124" s="181">
        <v>0</v>
      </c>
      <c r="F124" s="181">
        <v>20</v>
      </c>
      <c r="G124" s="181">
        <v>19</v>
      </c>
      <c r="H124" s="181">
        <v>178</v>
      </c>
      <c r="I124" s="31" t="str">
        <f>IF(F124&gt;Data!$K$7,"National Record","-")</f>
        <v>-</v>
      </c>
      <c r="J124" s="31" t="str">
        <f>IF(F124&gt;Data!$M$7,"World Record","-")</f>
        <v>-</v>
      </c>
    </row>
    <row r="125" spans="1:10" ht="16.5" thickBot="1">
      <c r="A125" s="55">
        <v>122</v>
      </c>
      <c r="B125" s="182">
        <v>118</v>
      </c>
      <c r="C125" s="183">
        <v>86</v>
      </c>
      <c r="D125" s="170" t="s">
        <v>454</v>
      </c>
      <c r="E125" s="184">
        <v>0</v>
      </c>
      <c r="F125" s="184">
        <v>20</v>
      </c>
      <c r="G125" s="184">
        <v>19</v>
      </c>
      <c r="H125" s="184">
        <v>165</v>
      </c>
      <c r="I125" s="31" t="str">
        <f>IF(F125&gt;Data!$K$7,"National Record","-")</f>
        <v>-</v>
      </c>
      <c r="J125" s="31" t="str">
        <f>IF(F125&gt;Data!$M$7,"World Record","-")</f>
        <v>-</v>
      </c>
    </row>
    <row r="126" spans="1:10" ht="16.5" thickBot="1">
      <c r="A126" s="55">
        <v>123</v>
      </c>
      <c r="B126" s="179">
        <v>118</v>
      </c>
      <c r="C126" s="180">
        <v>122</v>
      </c>
      <c r="D126" s="169" t="s">
        <v>169</v>
      </c>
      <c r="E126" s="181">
        <v>0</v>
      </c>
      <c r="F126" s="181">
        <v>20</v>
      </c>
      <c r="G126" s="181">
        <v>19</v>
      </c>
      <c r="H126" s="181">
        <v>121</v>
      </c>
      <c r="I126" s="31" t="str">
        <f>IF(F126&gt;Data!$K$7,"National Record","-")</f>
        <v>-</v>
      </c>
      <c r="J126" s="31" t="str">
        <f>IF(F126&gt;Data!$M$7,"World Record","-")</f>
        <v>-</v>
      </c>
    </row>
    <row r="127" spans="1:10" ht="16.5" thickBot="1">
      <c r="A127" s="55">
        <v>124</v>
      </c>
      <c r="B127" s="182">
        <v>118</v>
      </c>
      <c r="C127" s="183">
        <v>132</v>
      </c>
      <c r="D127" s="170" t="s">
        <v>197</v>
      </c>
      <c r="E127" s="184">
        <v>0</v>
      </c>
      <c r="F127" s="184">
        <v>20</v>
      </c>
      <c r="G127" s="184">
        <v>19</v>
      </c>
      <c r="H127" s="184">
        <v>115</v>
      </c>
      <c r="I127" s="31" t="str">
        <f>IF(F127&gt;Data!$K$7,"National Record","-")</f>
        <v>-</v>
      </c>
      <c r="J127" s="31" t="str">
        <f>IF(F127&gt;Data!$M$7,"World Record","-")</f>
        <v>-</v>
      </c>
    </row>
    <row r="128" spans="1:10" ht="16.5" thickBot="1">
      <c r="A128" s="55">
        <v>125</v>
      </c>
      <c r="B128" s="179">
        <v>118</v>
      </c>
      <c r="C128" s="180">
        <v>145</v>
      </c>
      <c r="D128" s="169" t="s">
        <v>492</v>
      </c>
      <c r="E128" s="181">
        <v>0</v>
      </c>
      <c r="F128" s="181">
        <v>20</v>
      </c>
      <c r="G128" s="181">
        <v>19</v>
      </c>
      <c r="H128" s="181">
        <v>102</v>
      </c>
      <c r="I128" s="31" t="str">
        <f>IF(F128&gt;Data!$K$7,"National Record","-")</f>
        <v>-</v>
      </c>
      <c r="J128" s="31" t="str">
        <f>IF(F128&gt;Data!$M$7,"World Record","-")</f>
        <v>-</v>
      </c>
    </row>
    <row r="129" spans="1:10" ht="16.5" thickBot="1">
      <c r="A129" s="55">
        <v>126</v>
      </c>
      <c r="B129" s="182">
        <v>118</v>
      </c>
      <c r="C129" s="183">
        <v>174</v>
      </c>
      <c r="D129" s="170" t="s">
        <v>335</v>
      </c>
      <c r="E129" s="184">
        <v>0</v>
      </c>
      <c r="F129" s="184">
        <v>20</v>
      </c>
      <c r="G129" s="184">
        <v>19</v>
      </c>
      <c r="H129" s="184">
        <v>70</v>
      </c>
      <c r="I129" s="31" t="str">
        <f>IF(F129&gt;Data!$K$7,"National Record","-")</f>
        <v>-</v>
      </c>
      <c r="J129" s="31" t="str">
        <f>IF(F129&gt;Data!$M$7,"World Record","-")</f>
        <v>-</v>
      </c>
    </row>
    <row r="130" spans="1:10" ht="16.5" thickBot="1">
      <c r="A130" s="55">
        <v>127</v>
      </c>
      <c r="B130" s="179">
        <v>118</v>
      </c>
      <c r="C130" s="180">
        <v>195</v>
      </c>
      <c r="D130" s="169" t="s">
        <v>167</v>
      </c>
      <c r="E130" s="181">
        <v>0</v>
      </c>
      <c r="F130" s="181">
        <v>20</v>
      </c>
      <c r="G130" s="181">
        <v>19</v>
      </c>
      <c r="H130" s="181">
        <v>55</v>
      </c>
      <c r="I130" s="31" t="str">
        <f>IF(F130&gt;Data!$K$7,"National Record","-")</f>
        <v>-</v>
      </c>
      <c r="J130" s="31" t="str">
        <f>IF(F130&gt;Data!$M$7,"World Record","-")</f>
        <v>-</v>
      </c>
    </row>
    <row r="131" spans="1:10" ht="16.5" thickBot="1">
      <c r="A131" s="55">
        <v>128</v>
      </c>
      <c r="B131" s="182">
        <v>118</v>
      </c>
      <c r="C131" s="183">
        <v>206</v>
      </c>
      <c r="D131" s="170" t="s">
        <v>458</v>
      </c>
      <c r="E131" s="184">
        <v>0</v>
      </c>
      <c r="F131" s="184">
        <v>20</v>
      </c>
      <c r="G131" s="184">
        <v>19</v>
      </c>
      <c r="H131" s="184">
        <v>49</v>
      </c>
      <c r="I131" s="116" t="str">
        <f>IF(F131&gt;Data!$K$7,"National Record","-")</f>
        <v>-</v>
      </c>
      <c r="J131" s="116" t="str">
        <f>IF(F131&gt;Data!$M$7,"World Record","-")</f>
        <v>-</v>
      </c>
    </row>
    <row r="132" spans="1:10" ht="16.5" thickBot="1">
      <c r="A132" s="55">
        <v>129</v>
      </c>
      <c r="B132" s="179">
        <v>118</v>
      </c>
      <c r="C132" s="180">
        <v>232</v>
      </c>
      <c r="D132" s="169" t="s">
        <v>306</v>
      </c>
      <c r="E132" s="181">
        <v>0</v>
      </c>
      <c r="F132" s="181">
        <v>20</v>
      </c>
      <c r="G132" s="181">
        <v>19</v>
      </c>
      <c r="H132" s="181">
        <v>30</v>
      </c>
      <c r="I132" s="31" t="str">
        <f>IF(F132&gt;Data!$K$7,"National Record","-")</f>
        <v>-</v>
      </c>
      <c r="J132" s="31" t="str">
        <f>IF(F132&gt;Data!$M$7,"World Record","-")</f>
        <v>-</v>
      </c>
    </row>
    <row r="133" spans="1:10" ht="16.5" thickBot="1">
      <c r="A133" s="55">
        <v>130</v>
      </c>
      <c r="B133" s="182">
        <v>130</v>
      </c>
      <c r="C133" s="183">
        <v>243</v>
      </c>
      <c r="D133" s="170" t="s">
        <v>243</v>
      </c>
      <c r="E133" s="184">
        <v>0</v>
      </c>
      <c r="F133" s="184">
        <v>16</v>
      </c>
      <c r="G133" s="184">
        <v>15</v>
      </c>
      <c r="H133" s="184">
        <v>26</v>
      </c>
      <c r="I133" s="31" t="str">
        <f>IF(F133&gt;Data!$K$7,"National Record","-")</f>
        <v>-</v>
      </c>
      <c r="J133" s="31" t="str">
        <f>IF(F133&gt;Data!$M$7,"World Record","-")</f>
        <v>-</v>
      </c>
    </row>
    <row r="134" spans="1:10" ht="16.5" thickBot="1">
      <c r="A134" s="55">
        <v>131</v>
      </c>
      <c r="B134" s="179">
        <v>131</v>
      </c>
      <c r="C134" s="180">
        <v>156</v>
      </c>
      <c r="D134" s="169" t="s">
        <v>255</v>
      </c>
      <c r="E134" s="181">
        <v>0</v>
      </c>
      <c r="F134" s="181">
        <v>10</v>
      </c>
      <c r="G134" s="181">
        <v>10</v>
      </c>
      <c r="H134" s="181">
        <v>92</v>
      </c>
      <c r="I134" s="31" t="str">
        <f>IF(F134&gt;Data!$K$7,"National Record","-")</f>
        <v>-</v>
      </c>
      <c r="J134" s="31" t="str">
        <f>IF(F134&gt;Data!$M$7,"World Record","-")</f>
        <v>-</v>
      </c>
    </row>
    <row r="135" spans="1:10" ht="16.5" thickBot="1">
      <c r="A135" s="55">
        <v>132</v>
      </c>
      <c r="B135" s="182">
        <v>131</v>
      </c>
      <c r="C135" s="183">
        <v>180</v>
      </c>
      <c r="D135" s="170" t="s">
        <v>361</v>
      </c>
      <c r="E135" s="184">
        <v>0</v>
      </c>
      <c r="F135" s="184">
        <v>10</v>
      </c>
      <c r="G135" s="184">
        <v>10</v>
      </c>
      <c r="H135" s="184">
        <v>63</v>
      </c>
      <c r="I135" s="31" t="str">
        <f>IF(F135&gt;Data!$K$7,"National Record","-")</f>
        <v>-</v>
      </c>
      <c r="J135" s="31" t="str">
        <f>IF(F135&gt;Data!$M$7,"World Record","-")</f>
        <v>-</v>
      </c>
    </row>
    <row r="136" spans="1:10" ht="16.5" thickBot="1">
      <c r="A136" s="55">
        <v>133</v>
      </c>
      <c r="B136" s="179">
        <v>131</v>
      </c>
      <c r="C136" s="180">
        <v>204</v>
      </c>
      <c r="D136" s="169" t="s">
        <v>360</v>
      </c>
      <c r="E136" s="181">
        <v>0</v>
      </c>
      <c r="F136" s="181">
        <v>10</v>
      </c>
      <c r="G136" s="181">
        <v>10</v>
      </c>
      <c r="H136" s="181">
        <v>50</v>
      </c>
      <c r="I136" s="31" t="str">
        <f>IF(F136&gt;Data!$K$7,"National Record","-")</f>
        <v>-</v>
      </c>
      <c r="J136" s="31" t="str">
        <f>IF(F136&gt;Data!$M$7,"World Record","-")</f>
        <v>-</v>
      </c>
    </row>
    <row r="137" spans="1:10" ht="16.5" thickBot="1">
      <c r="A137" s="55">
        <v>134</v>
      </c>
      <c r="B137" s="182">
        <v>131</v>
      </c>
      <c r="C137" s="183">
        <v>231</v>
      </c>
      <c r="D137" s="170" t="s">
        <v>182</v>
      </c>
      <c r="E137" s="184">
        <v>0</v>
      </c>
      <c r="F137" s="184">
        <v>10</v>
      </c>
      <c r="G137" s="184">
        <v>10</v>
      </c>
      <c r="H137" s="184">
        <v>31</v>
      </c>
      <c r="I137" s="31" t="str">
        <f>IF(F137&gt;Data!$K$7,"National Record","-")</f>
        <v>-</v>
      </c>
      <c r="J137" s="31" t="str">
        <f>IF(F137&gt;Data!$M$7,"World Record","-")</f>
        <v>-</v>
      </c>
    </row>
    <row r="138" spans="1:10" ht="16.5" thickBot="1">
      <c r="A138" s="55">
        <v>135</v>
      </c>
      <c r="B138" s="179">
        <v>135</v>
      </c>
      <c r="C138" s="180">
        <v>104</v>
      </c>
      <c r="D138" s="169" t="s">
        <v>236</v>
      </c>
      <c r="E138" s="181">
        <v>0</v>
      </c>
      <c r="F138" s="181">
        <v>9</v>
      </c>
      <c r="G138" s="181">
        <v>9</v>
      </c>
      <c r="H138" s="181">
        <v>135</v>
      </c>
      <c r="I138" s="31" t="str">
        <f>IF(F138&gt;Data!$K$7,"National Record","-")</f>
        <v>-</v>
      </c>
      <c r="J138" s="31" t="str">
        <f>IF(F138&gt;Data!$M$7,"World Record","-")</f>
        <v>-</v>
      </c>
    </row>
    <row r="139" spans="1:10" ht="16.5" thickBot="1">
      <c r="A139" s="55">
        <v>136</v>
      </c>
      <c r="B139" s="182">
        <v>136</v>
      </c>
      <c r="C139" s="183">
        <v>178</v>
      </c>
      <c r="D139" s="170" t="s">
        <v>408</v>
      </c>
      <c r="E139" s="184">
        <v>0</v>
      </c>
      <c r="F139" s="184">
        <v>6</v>
      </c>
      <c r="G139" s="184">
        <v>6</v>
      </c>
      <c r="H139" s="184">
        <v>64</v>
      </c>
      <c r="I139" s="31" t="str">
        <f>IF(F139&gt;Data!$K$7,"National Record","-")</f>
        <v>-</v>
      </c>
      <c r="J139" s="31" t="str">
        <f>IF(F139&gt;Data!$M$7,"World Record","-")</f>
        <v>-</v>
      </c>
    </row>
    <row r="140" spans="1:10" ht="16.5" thickBot="1">
      <c r="A140" s="55">
        <v>137</v>
      </c>
      <c r="B140" s="179">
        <v>136</v>
      </c>
      <c r="C140" s="180">
        <v>193</v>
      </c>
      <c r="D140" s="169" t="s">
        <v>332</v>
      </c>
      <c r="E140" s="181">
        <v>0</v>
      </c>
      <c r="F140" s="181">
        <v>6</v>
      </c>
      <c r="G140" s="181">
        <v>6</v>
      </c>
      <c r="H140" s="181">
        <v>57</v>
      </c>
      <c r="I140" s="31" t="str">
        <f>IF(F140&gt;Data!$K$7,"National Record","-")</f>
        <v>-</v>
      </c>
      <c r="J140" s="31" t="str">
        <f>IF(F140&gt;Data!$M$7,"World Record","-")</f>
        <v>-</v>
      </c>
    </row>
    <row r="141" spans="1:10" ht="16.5" thickBot="1">
      <c r="A141" s="55">
        <v>138</v>
      </c>
      <c r="B141" s="182">
        <v>138</v>
      </c>
      <c r="C141" s="183">
        <v>127</v>
      </c>
      <c r="D141" s="170" t="s">
        <v>323</v>
      </c>
      <c r="E141" s="184">
        <v>0</v>
      </c>
      <c r="F141" s="184">
        <v>5</v>
      </c>
      <c r="G141" s="184">
        <v>5</v>
      </c>
      <c r="H141" s="184">
        <v>119</v>
      </c>
      <c r="I141" s="31" t="str">
        <f>IF(F141&gt;Data!$K$7,"National Record","-")</f>
        <v>-</v>
      </c>
      <c r="J141" s="31" t="str">
        <f>IF(F141&gt;Data!$M$7,"World Record","-")</f>
        <v>-</v>
      </c>
    </row>
    <row r="142" spans="1:10" ht="16.5" thickBot="1">
      <c r="A142" s="55">
        <v>139</v>
      </c>
      <c r="B142" s="179">
        <v>138</v>
      </c>
      <c r="C142" s="180">
        <v>216</v>
      </c>
      <c r="D142" s="169" t="s">
        <v>364</v>
      </c>
      <c r="E142" s="181">
        <v>0</v>
      </c>
      <c r="F142" s="181">
        <v>5</v>
      </c>
      <c r="G142" s="181">
        <v>5</v>
      </c>
      <c r="H142" s="181">
        <v>42</v>
      </c>
      <c r="I142" s="31" t="str">
        <f>IF(F142&gt;Data!$K$7,"National Record","-")</f>
        <v>-</v>
      </c>
      <c r="J142" s="31" t="str">
        <f>IF(F142&gt;Data!$M$7,"World Record","-")</f>
        <v>-</v>
      </c>
    </row>
    <row r="143" spans="1:10" ht="16.5" thickBot="1">
      <c r="A143" s="55">
        <v>140</v>
      </c>
      <c r="B143" s="182">
        <v>140</v>
      </c>
      <c r="C143" s="183">
        <v>207</v>
      </c>
      <c r="D143" s="170" t="s">
        <v>474</v>
      </c>
      <c r="E143" s="184">
        <v>0</v>
      </c>
      <c r="F143" s="184">
        <v>4</v>
      </c>
      <c r="G143" s="184">
        <v>4</v>
      </c>
      <c r="H143" s="184">
        <v>49</v>
      </c>
      <c r="I143" s="31" t="str">
        <f>IF(F143&gt;Data!$K$7,"National Record","-")</f>
        <v>-</v>
      </c>
      <c r="J143" s="31" t="str">
        <f>IF(F143&gt;Data!$M$7,"World Record","-")</f>
        <v>-</v>
      </c>
    </row>
    <row r="144" spans="1:10" ht="16.5" thickBot="1">
      <c r="A144" s="55">
        <v>141</v>
      </c>
      <c r="B144" s="179">
        <v>141</v>
      </c>
      <c r="C144" s="180">
        <v>215</v>
      </c>
      <c r="D144" s="169" t="s">
        <v>478</v>
      </c>
      <c r="E144" s="181">
        <v>0</v>
      </c>
      <c r="F144" s="181">
        <v>1</v>
      </c>
      <c r="G144" s="181">
        <v>1</v>
      </c>
      <c r="H144" s="181">
        <v>42</v>
      </c>
      <c r="I144" s="31" t="str">
        <f>IF(F144&gt;Data!$K$7,"National Record","-")</f>
        <v>-</v>
      </c>
      <c r="J144" s="31" t="str">
        <f>IF(F144&gt;Data!$M$7,"World Record","-")</f>
        <v>-</v>
      </c>
    </row>
    <row r="145" spans="1:10" ht="16.5" thickBot="1">
      <c r="A145" s="55">
        <v>142</v>
      </c>
      <c r="B145" s="182">
        <v>142</v>
      </c>
      <c r="C145" s="183">
        <v>39</v>
      </c>
      <c r="D145" s="170" t="s">
        <v>403</v>
      </c>
      <c r="E145" s="184">
        <v>0</v>
      </c>
      <c r="F145" s="184">
        <v>0</v>
      </c>
      <c r="G145" s="184">
        <v>0</v>
      </c>
      <c r="H145" s="184">
        <v>363</v>
      </c>
      <c r="I145" s="31" t="str">
        <f>IF(F145&gt;Data!$K$7,"National Record","-")</f>
        <v>-</v>
      </c>
      <c r="J145" s="31" t="str">
        <f>IF(F145&gt;Data!$M$7,"World Record","-")</f>
        <v>-</v>
      </c>
    </row>
    <row r="146" spans="1:10" ht="16.5" thickBot="1">
      <c r="A146" s="55">
        <v>143</v>
      </c>
      <c r="B146" s="179">
        <v>142</v>
      </c>
      <c r="C146" s="180">
        <v>43</v>
      </c>
      <c r="D146" s="169" t="s">
        <v>386</v>
      </c>
      <c r="E146" s="181">
        <v>0</v>
      </c>
      <c r="F146" s="181">
        <v>0</v>
      </c>
      <c r="G146" s="181">
        <v>0</v>
      </c>
      <c r="H146" s="181">
        <v>324</v>
      </c>
      <c r="I146" s="31" t="str">
        <f>IF(F146&gt;Data!$K$7,"National Record","-")</f>
        <v>-</v>
      </c>
      <c r="J146" s="31" t="str">
        <f>IF(F146&gt;Data!$M$7,"World Record","-")</f>
        <v>-</v>
      </c>
    </row>
    <row r="147" spans="1:10" ht="16.5" thickBot="1">
      <c r="A147" s="55">
        <v>144</v>
      </c>
      <c r="B147" s="182">
        <v>142</v>
      </c>
      <c r="C147" s="183">
        <v>48</v>
      </c>
      <c r="D147" s="170" t="s">
        <v>330</v>
      </c>
      <c r="E147" s="184">
        <v>0</v>
      </c>
      <c r="F147" s="184">
        <v>0</v>
      </c>
      <c r="G147" s="184">
        <v>0</v>
      </c>
      <c r="H147" s="184">
        <v>312</v>
      </c>
      <c r="I147" s="31" t="str">
        <f>IF(F147&gt;Data!$K$7,"National Record","-")</f>
        <v>-</v>
      </c>
      <c r="J147" s="31" t="str">
        <f>IF(F147&gt;Data!$M$7,"World Record","-")</f>
        <v>-</v>
      </c>
    </row>
    <row r="148" spans="1:10" ht="16.5" thickBot="1">
      <c r="A148" s="55">
        <v>145</v>
      </c>
      <c r="B148" s="179">
        <v>142</v>
      </c>
      <c r="C148" s="180">
        <v>62</v>
      </c>
      <c r="D148" s="169" t="s">
        <v>372</v>
      </c>
      <c r="E148" s="181">
        <v>0</v>
      </c>
      <c r="F148" s="181">
        <v>0</v>
      </c>
      <c r="G148" s="181">
        <v>0</v>
      </c>
      <c r="H148" s="181">
        <v>249</v>
      </c>
      <c r="I148" s="31" t="str">
        <f>IF(F148&gt;Data!$K$7,"National Record","-")</f>
        <v>-</v>
      </c>
      <c r="J148" s="31" t="str">
        <f>IF(F148&gt;Data!$M$7,"World Record","-")</f>
        <v>-</v>
      </c>
    </row>
    <row r="149" spans="1:10" ht="16.5" thickBot="1">
      <c r="A149" s="55">
        <v>146</v>
      </c>
      <c r="B149" s="182">
        <v>142</v>
      </c>
      <c r="C149" s="183">
        <v>64</v>
      </c>
      <c r="D149" s="170" t="s">
        <v>457</v>
      </c>
      <c r="E149" s="184">
        <v>0</v>
      </c>
      <c r="F149" s="184">
        <v>0</v>
      </c>
      <c r="G149" s="184">
        <v>0</v>
      </c>
      <c r="H149" s="184">
        <v>235</v>
      </c>
      <c r="I149" s="31" t="str">
        <f>IF(F149&gt;Data!$K$7,"National Record","-")</f>
        <v>-</v>
      </c>
      <c r="J149" s="31" t="str">
        <f>IF(F149&gt;Data!$M$7,"World Record","-")</f>
        <v>-</v>
      </c>
    </row>
    <row r="150" spans="1:10" ht="16.5" thickBot="1">
      <c r="A150" s="55">
        <v>147</v>
      </c>
      <c r="B150" s="179">
        <v>142</v>
      </c>
      <c r="C150" s="180">
        <v>71</v>
      </c>
      <c r="D150" s="169" t="s">
        <v>456</v>
      </c>
      <c r="E150" s="181">
        <v>0</v>
      </c>
      <c r="F150" s="181">
        <v>0</v>
      </c>
      <c r="G150" s="181">
        <v>0</v>
      </c>
      <c r="H150" s="181">
        <v>203</v>
      </c>
      <c r="I150" s="31" t="str">
        <f>IF(F150&gt;Data!$K$7,"National Record","-")</f>
        <v>-</v>
      </c>
      <c r="J150" s="31" t="str">
        <f>IF(F150&gt;Data!$M$7,"World Record","-")</f>
        <v>-</v>
      </c>
    </row>
    <row r="151" spans="1:10" ht="16.5" thickBot="1">
      <c r="A151" s="55">
        <v>148</v>
      </c>
      <c r="B151" s="175">
        <v>142</v>
      </c>
      <c r="C151" s="176">
        <v>76</v>
      </c>
      <c r="D151" s="177" t="s">
        <v>416</v>
      </c>
      <c r="E151" s="178">
        <v>0</v>
      </c>
      <c r="F151" s="178">
        <v>0</v>
      </c>
      <c r="G151" s="178">
        <v>0</v>
      </c>
      <c r="H151" s="178">
        <v>191</v>
      </c>
      <c r="I151" s="31" t="str">
        <f>IF(F151&gt;Data!$K$7,"National Record","-")</f>
        <v>-</v>
      </c>
      <c r="J151" s="31" t="str">
        <f>IF(F151&gt;Data!$M$7,"World Record","-")</f>
        <v>-</v>
      </c>
    </row>
    <row r="152" spans="1:10" ht="16.5" thickBot="1">
      <c r="A152" s="55">
        <v>149</v>
      </c>
      <c r="B152" s="179">
        <v>142</v>
      </c>
      <c r="C152" s="180">
        <v>79</v>
      </c>
      <c r="D152" s="169" t="s">
        <v>401</v>
      </c>
      <c r="E152" s="181">
        <v>0</v>
      </c>
      <c r="F152" s="181">
        <v>0</v>
      </c>
      <c r="G152" s="181">
        <v>0</v>
      </c>
      <c r="H152" s="181">
        <v>183</v>
      </c>
      <c r="I152" s="31" t="str">
        <f>IF(F152&gt;Data!$K$7,"National Record","-")</f>
        <v>-</v>
      </c>
      <c r="J152" s="31" t="str">
        <f>IF(F152&gt;Data!$M$7,"World Record","-")</f>
        <v>-</v>
      </c>
    </row>
    <row r="153" spans="1:10" ht="16.5" thickBot="1">
      <c r="A153" s="55">
        <v>150</v>
      </c>
      <c r="B153" s="182">
        <v>142</v>
      </c>
      <c r="C153" s="183">
        <v>87</v>
      </c>
      <c r="D153" s="170" t="s">
        <v>240</v>
      </c>
      <c r="E153" s="184">
        <v>0</v>
      </c>
      <c r="F153" s="184">
        <v>0</v>
      </c>
      <c r="G153" s="184">
        <v>0</v>
      </c>
      <c r="H153" s="184">
        <v>162</v>
      </c>
      <c r="I153" s="31" t="str">
        <f>IF(F153&gt;Data!$K$7,"National Record","-")</f>
        <v>-</v>
      </c>
      <c r="J153" s="31" t="str">
        <f>IF(F153&gt;Data!$M$7,"World Record","-")</f>
        <v>-</v>
      </c>
    </row>
    <row r="154" spans="1:10" ht="16.5" thickBot="1">
      <c r="A154" s="55">
        <v>151</v>
      </c>
      <c r="B154" s="179">
        <v>142</v>
      </c>
      <c r="C154" s="180">
        <v>90</v>
      </c>
      <c r="D154" s="169" t="s">
        <v>338</v>
      </c>
      <c r="E154" s="181">
        <v>0</v>
      </c>
      <c r="F154" s="181">
        <v>0</v>
      </c>
      <c r="G154" s="181">
        <v>0</v>
      </c>
      <c r="H154" s="181">
        <v>157</v>
      </c>
      <c r="I154" s="31" t="str">
        <f>IF(F154&gt;Data!$K$7,"National Record","-")</f>
        <v>-</v>
      </c>
      <c r="J154" s="31" t="str">
        <f>IF(F154&gt;Data!$M$7,"World Record","-")</f>
        <v>-</v>
      </c>
    </row>
    <row r="155" spans="1:10" ht="16.5" thickBot="1">
      <c r="A155" s="55">
        <v>152</v>
      </c>
      <c r="B155" s="182">
        <v>142</v>
      </c>
      <c r="C155" s="183">
        <v>91</v>
      </c>
      <c r="D155" s="170" t="s">
        <v>409</v>
      </c>
      <c r="E155" s="184">
        <v>0</v>
      </c>
      <c r="F155" s="184">
        <v>0</v>
      </c>
      <c r="G155" s="184">
        <v>0</v>
      </c>
      <c r="H155" s="184">
        <v>156</v>
      </c>
      <c r="I155" s="31" t="str">
        <f>IF(F155&gt;Data!$K$7,"National Record","-")</f>
        <v>-</v>
      </c>
      <c r="J155" s="31" t="str">
        <f>IF(F155&gt;Data!$M$7,"World Record","-")</f>
        <v>-</v>
      </c>
    </row>
    <row r="156" spans="1:10" ht="16.5" thickBot="1">
      <c r="A156" s="55">
        <v>153</v>
      </c>
      <c r="B156" s="179">
        <v>142</v>
      </c>
      <c r="C156" s="180">
        <v>92</v>
      </c>
      <c r="D156" s="169" t="s">
        <v>467</v>
      </c>
      <c r="E156" s="181">
        <v>0</v>
      </c>
      <c r="F156" s="181">
        <v>0</v>
      </c>
      <c r="G156" s="181">
        <v>0</v>
      </c>
      <c r="H156" s="181">
        <v>155</v>
      </c>
      <c r="I156" s="31" t="str">
        <f>IF(F156&gt;Data!$K$7,"National Record","-")</f>
        <v>-</v>
      </c>
      <c r="J156" s="31" t="str">
        <f>IF(F156&gt;Data!$M$7,"World Record","-")</f>
        <v>-</v>
      </c>
    </row>
    <row r="157" spans="1:10" ht="16.5" thickBot="1">
      <c r="A157" s="55">
        <v>154</v>
      </c>
      <c r="B157" s="182">
        <v>142</v>
      </c>
      <c r="C157" s="183">
        <v>94</v>
      </c>
      <c r="D157" s="170" t="s">
        <v>268</v>
      </c>
      <c r="E157" s="184">
        <v>0</v>
      </c>
      <c r="F157" s="184">
        <v>0</v>
      </c>
      <c r="G157" s="184">
        <v>0</v>
      </c>
      <c r="H157" s="184">
        <v>153</v>
      </c>
      <c r="I157" s="31" t="str">
        <f>IF(F157&gt;Data!$K$7,"National Record","-")</f>
        <v>-</v>
      </c>
      <c r="J157" s="31" t="str">
        <f>IF(F157&gt;Data!$M$7,"World Record","-")</f>
        <v>-</v>
      </c>
    </row>
    <row r="158" spans="1:10" ht="16.5" thickBot="1">
      <c r="A158" s="55">
        <v>155</v>
      </c>
      <c r="B158" s="179">
        <v>142</v>
      </c>
      <c r="C158" s="180">
        <v>94</v>
      </c>
      <c r="D158" s="169" t="s">
        <v>318</v>
      </c>
      <c r="E158" s="181">
        <v>0</v>
      </c>
      <c r="F158" s="181">
        <v>0</v>
      </c>
      <c r="G158" s="181">
        <v>0</v>
      </c>
      <c r="H158" s="181">
        <v>153</v>
      </c>
      <c r="I158" s="31" t="str">
        <f>IF(F158&gt;Data!$K$7,"National Record","-")</f>
        <v>-</v>
      </c>
      <c r="J158" s="31" t="str">
        <f>IF(F158&gt;Data!$M$7,"World Record","-")</f>
        <v>-</v>
      </c>
    </row>
    <row r="159" spans="1:10" ht="16.5" thickBot="1">
      <c r="A159" s="55">
        <v>156</v>
      </c>
      <c r="B159" s="182">
        <v>142</v>
      </c>
      <c r="C159" s="183">
        <v>97</v>
      </c>
      <c r="D159" s="170" t="s">
        <v>373</v>
      </c>
      <c r="E159" s="184">
        <v>0</v>
      </c>
      <c r="F159" s="184">
        <v>0</v>
      </c>
      <c r="G159" s="184">
        <v>0</v>
      </c>
      <c r="H159" s="184">
        <v>149</v>
      </c>
      <c r="I159" s="31" t="str">
        <f>IF(F159&gt;Data!$K$7,"National Record","-")</f>
        <v>-</v>
      </c>
      <c r="J159" s="31" t="str">
        <f>IF(F159&gt;Data!$M$7,"World Record","-")</f>
        <v>-</v>
      </c>
    </row>
    <row r="160" spans="1:10" ht="16.5" thickBot="1">
      <c r="A160" s="55">
        <v>157</v>
      </c>
      <c r="B160" s="179">
        <v>142</v>
      </c>
      <c r="C160" s="180">
        <v>98</v>
      </c>
      <c r="D160" s="169" t="s">
        <v>286</v>
      </c>
      <c r="E160" s="181">
        <v>0</v>
      </c>
      <c r="F160" s="181">
        <v>0</v>
      </c>
      <c r="G160" s="181">
        <v>0</v>
      </c>
      <c r="H160" s="181">
        <v>147</v>
      </c>
      <c r="I160" s="31" t="str">
        <f>IF(F160&gt;Data!$K$7,"National Record","-")</f>
        <v>-</v>
      </c>
      <c r="J160" s="31" t="str">
        <f>IF(F160&gt;Data!$M$7,"World Record","-")</f>
        <v>-</v>
      </c>
    </row>
    <row r="161" spans="1:10" ht="16.5" thickBot="1">
      <c r="A161" s="55">
        <v>158</v>
      </c>
      <c r="B161" s="182">
        <v>142</v>
      </c>
      <c r="C161" s="183">
        <v>99</v>
      </c>
      <c r="D161" s="170" t="s">
        <v>194</v>
      </c>
      <c r="E161" s="184">
        <v>0</v>
      </c>
      <c r="F161" s="184">
        <v>0</v>
      </c>
      <c r="G161" s="184">
        <v>0</v>
      </c>
      <c r="H161" s="184">
        <v>142</v>
      </c>
      <c r="I161" s="31" t="str">
        <f>IF(F161&gt;Data!$K$7,"National Record","-")</f>
        <v>-</v>
      </c>
      <c r="J161" s="31" t="str">
        <f>IF(F161&gt;Data!$M$7,"World Record","-")</f>
        <v>-</v>
      </c>
    </row>
    <row r="162" spans="1:10" ht="16.5" thickBot="1">
      <c r="A162" s="55">
        <v>159</v>
      </c>
      <c r="B162" s="179">
        <v>142</v>
      </c>
      <c r="C162" s="180">
        <v>101</v>
      </c>
      <c r="D162" s="169" t="s">
        <v>370</v>
      </c>
      <c r="E162" s="181">
        <v>0</v>
      </c>
      <c r="F162" s="181">
        <v>0</v>
      </c>
      <c r="G162" s="181">
        <v>0</v>
      </c>
      <c r="H162" s="181">
        <v>138</v>
      </c>
      <c r="I162" s="31" t="str">
        <f>IF(F162&gt;Data!$K$7,"National Record","-")</f>
        <v>-</v>
      </c>
      <c r="J162" s="31" t="str">
        <f>IF(F162&gt;Data!$M$7,"World Record","-")</f>
        <v>-</v>
      </c>
    </row>
    <row r="163" spans="1:10" ht="16.5" thickBot="1">
      <c r="A163" s="55">
        <v>160</v>
      </c>
      <c r="B163" s="182">
        <v>142</v>
      </c>
      <c r="C163" s="183">
        <v>103</v>
      </c>
      <c r="D163" s="170" t="s">
        <v>333</v>
      </c>
      <c r="E163" s="184">
        <v>0</v>
      </c>
      <c r="F163" s="184">
        <v>0</v>
      </c>
      <c r="G163" s="184">
        <v>0</v>
      </c>
      <c r="H163" s="184">
        <v>137</v>
      </c>
      <c r="I163" s="31" t="str">
        <f>IF(F163&gt;Data!$K$7,"National Record","-")</f>
        <v>-</v>
      </c>
      <c r="J163" s="31" t="str">
        <f>IF(F163&gt;Data!$M$7,"World Record","-")</f>
        <v>-</v>
      </c>
    </row>
    <row r="164" spans="1:10" ht="16.5" thickBot="1">
      <c r="A164" s="55">
        <v>161</v>
      </c>
      <c r="B164" s="179">
        <v>142</v>
      </c>
      <c r="C164" s="180">
        <v>105</v>
      </c>
      <c r="D164" s="169" t="s">
        <v>453</v>
      </c>
      <c r="E164" s="181">
        <v>0</v>
      </c>
      <c r="F164" s="181">
        <v>0</v>
      </c>
      <c r="G164" s="181">
        <v>0</v>
      </c>
      <c r="H164" s="181">
        <v>133</v>
      </c>
      <c r="I164" s="31" t="str">
        <f>IF(F164&gt;Data!$K$7,"National Record","-")</f>
        <v>-</v>
      </c>
      <c r="J164" s="31" t="str">
        <f>IF(F164&gt;Data!$M$7,"World Record","-")</f>
        <v>-</v>
      </c>
    </row>
    <row r="165" spans="1:10" ht="16.5" thickBot="1">
      <c r="A165" s="55">
        <v>162</v>
      </c>
      <c r="B165" s="182">
        <v>142</v>
      </c>
      <c r="C165" s="183">
        <v>105</v>
      </c>
      <c r="D165" s="170" t="s">
        <v>180</v>
      </c>
      <c r="E165" s="184">
        <v>0</v>
      </c>
      <c r="F165" s="184">
        <v>0</v>
      </c>
      <c r="G165" s="184">
        <v>0</v>
      </c>
      <c r="H165" s="184">
        <v>133</v>
      </c>
      <c r="I165" s="31" t="str">
        <f>IF(F165&gt;Data!$K$7,"National Record","-")</f>
        <v>-</v>
      </c>
      <c r="J165" s="31" t="str">
        <f>IF(F165&gt;Data!$M$7,"World Record","-")</f>
        <v>-</v>
      </c>
    </row>
    <row r="166" spans="1:10" ht="16.5" thickBot="1">
      <c r="A166" s="55">
        <v>163</v>
      </c>
      <c r="B166" s="179">
        <v>142</v>
      </c>
      <c r="C166" s="180">
        <v>107</v>
      </c>
      <c r="D166" s="169" t="s">
        <v>294</v>
      </c>
      <c r="E166" s="181">
        <v>0</v>
      </c>
      <c r="F166" s="181">
        <v>0</v>
      </c>
      <c r="G166" s="181">
        <v>0</v>
      </c>
      <c r="H166" s="181">
        <v>132</v>
      </c>
      <c r="I166" s="31" t="str">
        <f>IF(F166&gt;Data!$K$7,"National Record","-")</f>
        <v>-</v>
      </c>
      <c r="J166" s="31" t="str">
        <f>IF(F166&gt;Data!$M$7,"World Record","-")</f>
        <v>-</v>
      </c>
    </row>
    <row r="167" spans="1:10" ht="16.5" thickBot="1">
      <c r="A167" s="55">
        <v>164</v>
      </c>
      <c r="B167" s="182">
        <v>142</v>
      </c>
      <c r="C167" s="183">
        <v>108</v>
      </c>
      <c r="D167" s="170" t="s">
        <v>464</v>
      </c>
      <c r="E167" s="184">
        <v>0</v>
      </c>
      <c r="F167" s="184">
        <v>0</v>
      </c>
      <c r="G167" s="184">
        <v>0</v>
      </c>
      <c r="H167" s="184">
        <v>131</v>
      </c>
      <c r="I167" s="31" t="str">
        <f>IF(F167&gt;Data!$K$7,"National Record","-")</f>
        <v>-</v>
      </c>
      <c r="J167" s="31" t="str">
        <f>IF(F167&gt;Data!$M$7,"World Record","-")</f>
        <v>-</v>
      </c>
    </row>
    <row r="168" spans="1:10" ht="16.5" thickBot="1">
      <c r="A168" s="55">
        <v>165</v>
      </c>
      <c r="B168" s="179">
        <v>142</v>
      </c>
      <c r="C168" s="180">
        <v>119</v>
      </c>
      <c r="D168" s="169" t="s">
        <v>414</v>
      </c>
      <c r="E168" s="181">
        <v>0</v>
      </c>
      <c r="F168" s="181">
        <v>0</v>
      </c>
      <c r="G168" s="181">
        <v>0</v>
      </c>
      <c r="H168" s="181">
        <v>122</v>
      </c>
      <c r="I168" s="31" t="str">
        <f>IF(F168&gt;Data!$K$7,"National Record","-")</f>
        <v>-</v>
      </c>
      <c r="J168" s="31" t="str">
        <f>IF(F168&gt;Data!$M$7,"World Record","-")</f>
        <v>-</v>
      </c>
    </row>
    <row r="169" spans="1:10" ht="16.5" thickBot="1">
      <c r="A169" s="55">
        <v>166</v>
      </c>
      <c r="B169" s="182">
        <v>142</v>
      </c>
      <c r="C169" s="183">
        <v>124</v>
      </c>
      <c r="D169" s="170" t="s">
        <v>440</v>
      </c>
      <c r="E169" s="184">
        <v>0</v>
      </c>
      <c r="F169" s="184">
        <v>0</v>
      </c>
      <c r="G169" s="184">
        <v>0</v>
      </c>
      <c r="H169" s="184">
        <v>120</v>
      </c>
      <c r="I169" s="31" t="str">
        <f>IF(F169&gt;Data!$K$7,"National Record","-")</f>
        <v>-</v>
      </c>
      <c r="J169" s="31" t="str">
        <f>IF(F169&gt;Data!$M$7,"World Record","-")</f>
        <v>-</v>
      </c>
    </row>
    <row r="170" spans="1:10" ht="16.5" thickBot="1">
      <c r="A170" s="55">
        <v>167</v>
      </c>
      <c r="B170" s="179">
        <v>142</v>
      </c>
      <c r="C170" s="180">
        <v>126</v>
      </c>
      <c r="D170" s="169" t="s">
        <v>247</v>
      </c>
      <c r="E170" s="181">
        <v>0</v>
      </c>
      <c r="F170" s="181">
        <v>0</v>
      </c>
      <c r="G170" s="181">
        <v>0</v>
      </c>
      <c r="H170" s="181">
        <v>119</v>
      </c>
      <c r="I170" s="31" t="str">
        <f>IF(F170&gt;Data!$K$7,"National Record","-")</f>
        <v>-</v>
      </c>
      <c r="J170" s="31" t="str">
        <f>IF(F170&gt;Data!$M$7,"World Record","-")</f>
        <v>-</v>
      </c>
    </row>
    <row r="171" spans="1:10" ht="16.5" thickBot="1">
      <c r="A171" s="55">
        <v>168</v>
      </c>
      <c r="B171" s="182">
        <v>142</v>
      </c>
      <c r="C171" s="183">
        <v>131</v>
      </c>
      <c r="D171" s="170" t="s">
        <v>429</v>
      </c>
      <c r="E171" s="184">
        <v>0</v>
      </c>
      <c r="F171" s="184">
        <v>0</v>
      </c>
      <c r="G171" s="184">
        <v>0</v>
      </c>
      <c r="H171" s="184">
        <v>116</v>
      </c>
      <c r="I171" s="31" t="str">
        <f>IF(F171&gt;Data!$K$7,"National Record","-")</f>
        <v>-</v>
      </c>
      <c r="J171" s="31" t="str">
        <f>IF(F171&gt;Data!$M$7,"World Record","-")</f>
        <v>-</v>
      </c>
    </row>
    <row r="172" spans="1:10" ht="16.5" thickBot="1">
      <c r="A172" s="55">
        <v>169</v>
      </c>
      <c r="B172" s="179">
        <v>142</v>
      </c>
      <c r="C172" s="180">
        <v>135</v>
      </c>
      <c r="D172" s="169" t="s">
        <v>203</v>
      </c>
      <c r="E172" s="181">
        <v>0</v>
      </c>
      <c r="F172" s="181">
        <v>0</v>
      </c>
      <c r="G172" s="181">
        <v>0</v>
      </c>
      <c r="H172" s="181">
        <v>113</v>
      </c>
      <c r="I172" s="31" t="str">
        <f>IF(F172&gt;Data!$K$7,"National Record","-")</f>
        <v>-</v>
      </c>
      <c r="J172" s="31" t="str">
        <f>IF(F172&gt;Data!$M$7,"World Record","-")</f>
        <v>-</v>
      </c>
    </row>
    <row r="173" spans="1:10" ht="16.5" thickBot="1">
      <c r="A173" s="55">
        <v>170</v>
      </c>
      <c r="B173" s="182">
        <v>142</v>
      </c>
      <c r="C173" s="183">
        <v>136</v>
      </c>
      <c r="D173" s="170" t="s">
        <v>310</v>
      </c>
      <c r="E173" s="184">
        <v>0</v>
      </c>
      <c r="F173" s="184">
        <v>0</v>
      </c>
      <c r="G173" s="184">
        <v>0</v>
      </c>
      <c r="H173" s="184">
        <v>112</v>
      </c>
      <c r="I173" s="31" t="str">
        <f>IF(F173&gt;Data!$K$7,"National Record","-")</f>
        <v>-</v>
      </c>
      <c r="J173" s="31" t="str">
        <f>IF(F173&gt;Data!$M$7,"World Record","-")</f>
        <v>-</v>
      </c>
    </row>
    <row r="174" spans="1:10" ht="16.5" thickBot="1">
      <c r="A174" s="55">
        <v>171</v>
      </c>
      <c r="B174" s="179">
        <v>142</v>
      </c>
      <c r="C174" s="180">
        <v>137</v>
      </c>
      <c r="D174" s="169" t="s">
        <v>500</v>
      </c>
      <c r="E174" s="181">
        <v>0</v>
      </c>
      <c r="F174" s="181">
        <v>0</v>
      </c>
      <c r="G174" s="181">
        <v>0</v>
      </c>
      <c r="H174" s="181">
        <v>111</v>
      </c>
      <c r="I174" s="31" t="str">
        <f>IF(F174&gt;Data!$K$7,"National Record","-")</f>
        <v>-</v>
      </c>
      <c r="J174" s="31" t="str">
        <f>IF(F174&gt;Data!$M$7,"World Record","-")</f>
        <v>-</v>
      </c>
    </row>
    <row r="175" spans="1:10" ht="16.5" thickBot="1">
      <c r="A175" s="55">
        <v>172</v>
      </c>
      <c r="B175" s="182">
        <v>142</v>
      </c>
      <c r="C175" s="183">
        <v>137</v>
      </c>
      <c r="D175" s="170" t="s">
        <v>501</v>
      </c>
      <c r="E175" s="184">
        <v>0</v>
      </c>
      <c r="F175" s="184">
        <v>0</v>
      </c>
      <c r="G175" s="184">
        <v>0</v>
      </c>
      <c r="H175" s="184">
        <v>111</v>
      </c>
      <c r="I175" s="31" t="str">
        <f>IF(F175&gt;Data!$K$7,"National Record","-")</f>
        <v>-</v>
      </c>
      <c r="J175" s="31" t="str">
        <f>IF(F175&gt;Data!$M$7,"World Record","-")</f>
        <v>-</v>
      </c>
    </row>
    <row r="176" spans="1:10" ht="16.5" thickBot="1">
      <c r="A176" s="55">
        <v>173</v>
      </c>
      <c r="B176" s="179">
        <v>142</v>
      </c>
      <c r="C176" s="180">
        <v>141</v>
      </c>
      <c r="D176" s="169" t="s">
        <v>231</v>
      </c>
      <c r="E176" s="181">
        <v>0</v>
      </c>
      <c r="F176" s="181">
        <v>0</v>
      </c>
      <c r="G176" s="181">
        <v>0</v>
      </c>
      <c r="H176" s="181">
        <v>109</v>
      </c>
      <c r="I176" s="31" t="str">
        <f>IF(F176&gt;Data!$K$7,"National Record","-")</f>
        <v>-</v>
      </c>
      <c r="J176" s="31" t="str">
        <f>IF(F176&gt;Data!$M$7,"World Record","-")</f>
        <v>-</v>
      </c>
    </row>
    <row r="177" spans="1:10" ht="16.5" thickBot="1">
      <c r="A177" s="55">
        <v>174</v>
      </c>
      <c r="B177" s="182">
        <v>142</v>
      </c>
      <c r="C177" s="183">
        <v>144</v>
      </c>
      <c r="D177" s="170" t="s">
        <v>339</v>
      </c>
      <c r="E177" s="184">
        <v>0</v>
      </c>
      <c r="F177" s="184">
        <v>0</v>
      </c>
      <c r="G177" s="184">
        <v>0</v>
      </c>
      <c r="H177" s="184">
        <v>107</v>
      </c>
      <c r="I177" s="31" t="str">
        <f>IF(F177&gt;Data!$K$7,"National Record","-")</f>
        <v>-</v>
      </c>
      <c r="J177" s="31" t="str">
        <f>IF(F177&gt;Data!$M$7,"World Record","-")</f>
        <v>-</v>
      </c>
    </row>
    <row r="178" spans="1:10" ht="16.5" thickBot="1">
      <c r="A178" s="55">
        <v>175</v>
      </c>
      <c r="B178" s="179">
        <v>142</v>
      </c>
      <c r="C178" s="180">
        <v>145</v>
      </c>
      <c r="D178" s="169" t="s">
        <v>232</v>
      </c>
      <c r="E178" s="181">
        <v>0</v>
      </c>
      <c r="F178" s="181">
        <v>0</v>
      </c>
      <c r="G178" s="181">
        <v>0</v>
      </c>
      <c r="H178" s="181">
        <v>102</v>
      </c>
      <c r="I178" s="31" t="str">
        <f>IF(F178&gt;Data!$K$7,"National Record","-")</f>
        <v>-</v>
      </c>
      <c r="J178" s="31" t="str">
        <f>IF(F178&gt;Data!$M$7,"World Record","-")</f>
        <v>-</v>
      </c>
    </row>
    <row r="179" spans="1:10" ht="16.5" thickBot="1">
      <c r="A179" s="55">
        <v>176</v>
      </c>
      <c r="B179" s="182">
        <v>142</v>
      </c>
      <c r="C179" s="183">
        <v>145</v>
      </c>
      <c r="D179" s="170" t="s">
        <v>263</v>
      </c>
      <c r="E179" s="184">
        <v>0</v>
      </c>
      <c r="F179" s="184">
        <v>0</v>
      </c>
      <c r="G179" s="184">
        <v>0</v>
      </c>
      <c r="H179" s="184">
        <v>102</v>
      </c>
      <c r="I179" s="31" t="str">
        <f>IF(F179&gt;Data!$K$7,"National Record","-")</f>
        <v>-</v>
      </c>
      <c r="J179" s="31" t="str">
        <f>IF(F179&gt;Data!$M$7,"World Record","-")</f>
        <v>-</v>
      </c>
    </row>
    <row r="180" spans="1:10" ht="16.5" thickBot="1">
      <c r="A180" s="55">
        <v>177</v>
      </c>
      <c r="B180" s="179">
        <v>142</v>
      </c>
      <c r="C180" s="180">
        <v>148</v>
      </c>
      <c r="D180" s="169" t="s">
        <v>427</v>
      </c>
      <c r="E180" s="181">
        <v>0</v>
      </c>
      <c r="F180" s="181">
        <v>0</v>
      </c>
      <c r="G180" s="181">
        <v>0</v>
      </c>
      <c r="H180" s="181">
        <v>101</v>
      </c>
      <c r="I180" s="31" t="str">
        <f>IF(F180&gt;Data!$K$7,"National Record","-")</f>
        <v>-</v>
      </c>
      <c r="J180" s="31" t="str">
        <f>IF(F180&gt;Data!$M$7,"World Record","-")</f>
        <v>-</v>
      </c>
    </row>
    <row r="181" spans="1:10" ht="16.5" thickBot="1">
      <c r="A181" s="55">
        <v>178</v>
      </c>
      <c r="B181" s="182">
        <v>142</v>
      </c>
      <c r="C181" s="183">
        <v>153</v>
      </c>
      <c r="D181" s="170" t="s">
        <v>504</v>
      </c>
      <c r="E181" s="184">
        <v>0</v>
      </c>
      <c r="F181" s="184">
        <v>0</v>
      </c>
      <c r="G181" s="184">
        <v>0</v>
      </c>
      <c r="H181" s="184">
        <v>92</v>
      </c>
      <c r="I181" s="31" t="str">
        <f>IF(F181&gt;Data!$K$7,"National Record","-")</f>
        <v>-</v>
      </c>
      <c r="J181" s="31" t="str">
        <f>IF(F181&gt;Data!$M$7,"World Record","-")</f>
        <v>-</v>
      </c>
    </row>
    <row r="182" spans="1:10" ht="16.5" thickBot="1">
      <c r="A182" s="55">
        <v>179</v>
      </c>
      <c r="B182" s="179">
        <v>142</v>
      </c>
      <c r="C182" s="180">
        <v>153</v>
      </c>
      <c r="D182" s="169" t="s">
        <v>195</v>
      </c>
      <c r="E182" s="181">
        <v>0</v>
      </c>
      <c r="F182" s="181">
        <v>0</v>
      </c>
      <c r="G182" s="181">
        <v>0</v>
      </c>
      <c r="H182" s="181">
        <v>92</v>
      </c>
      <c r="I182" s="31" t="str">
        <f>IF(F182&gt;Data!$K$7,"National Record","-")</f>
        <v>-</v>
      </c>
      <c r="J182" s="31" t="str">
        <f>IF(F182&gt;Data!$M$7,"World Record","-")</f>
        <v>-</v>
      </c>
    </row>
    <row r="183" spans="1:10" ht="16.5" thickBot="1">
      <c r="A183" s="55">
        <v>180</v>
      </c>
      <c r="B183" s="182">
        <v>142</v>
      </c>
      <c r="C183" s="183">
        <v>153</v>
      </c>
      <c r="D183" s="170" t="s">
        <v>472</v>
      </c>
      <c r="E183" s="184">
        <v>0</v>
      </c>
      <c r="F183" s="184">
        <v>0</v>
      </c>
      <c r="G183" s="184">
        <v>0</v>
      </c>
      <c r="H183" s="184">
        <v>92</v>
      </c>
      <c r="I183" s="31" t="str">
        <f>IF(F183&gt;Data!$K$7,"National Record","-")</f>
        <v>-</v>
      </c>
      <c r="J183" s="31" t="str">
        <f>IF(F183&gt;Data!$M$7,"World Record","-")</f>
        <v>-</v>
      </c>
    </row>
    <row r="184" spans="1:10" ht="16.5" thickBot="1">
      <c r="A184" s="55">
        <v>181</v>
      </c>
      <c r="B184" s="179">
        <v>142</v>
      </c>
      <c r="C184" s="180">
        <v>159</v>
      </c>
      <c r="D184" s="169" t="s">
        <v>288</v>
      </c>
      <c r="E184" s="181">
        <v>0</v>
      </c>
      <c r="F184" s="181">
        <v>0</v>
      </c>
      <c r="G184" s="181">
        <v>0</v>
      </c>
      <c r="H184" s="181">
        <v>90</v>
      </c>
      <c r="I184" s="31" t="str">
        <f>IF(F184&gt;Data!$K$7,"National Record","-")</f>
        <v>-</v>
      </c>
      <c r="J184" s="31" t="str">
        <f>IF(F184&gt;Data!$M$7,"World Record","-")</f>
        <v>-</v>
      </c>
    </row>
    <row r="185" spans="1:10" ht="16.5" thickBot="1">
      <c r="A185" s="55">
        <v>182</v>
      </c>
      <c r="B185" s="182">
        <v>142</v>
      </c>
      <c r="C185" s="183">
        <v>160</v>
      </c>
      <c r="D185" s="170" t="s">
        <v>299</v>
      </c>
      <c r="E185" s="184">
        <v>0</v>
      </c>
      <c r="F185" s="184">
        <v>0</v>
      </c>
      <c r="G185" s="184">
        <v>0</v>
      </c>
      <c r="H185" s="184">
        <v>87</v>
      </c>
      <c r="I185" s="31" t="str">
        <f>IF(F185&gt;Data!$K$7,"National Record","-")</f>
        <v>-</v>
      </c>
      <c r="J185" s="31" t="str">
        <f>IF(F185&gt;Data!$M$7,"World Record","-")</f>
        <v>-</v>
      </c>
    </row>
    <row r="186" spans="1:10" ht="16.5" thickBot="1">
      <c r="A186" s="55">
        <v>183</v>
      </c>
      <c r="B186" s="179">
        <v>142</v>
      </c>
      <c r="C186" s="180">
        <v>160</v>
      </c>
      <c r="D186" s="169" t="s">
        <v>223</v>
      </c>
      <c r="E186" s="181">
        <v>0</v>
      </c>
      <c r="F186" s="181">
        <v>0</v>
      </c>
      <c r="G186" s="181">
        <v>0</v>
      </c>
      <c r="H186" s="181">
        <v>87</v>
      </c>
      <c r="I186" s="31" t="str">
        <f>IF(F186&gt;Data!$K$7,"National Record","-")</f>
        <v>-</v>
      </c>
      <c r="J186" s="31" t="str">
        <f>IF(F186&gt;Data!$M$7,"World Record","-")</f>
        <v>-</v>
      </c>
    </row>
    <row r="187" spans="1:10" ht="16.5" thickBot="1">
      <c r="A187" s="55">
        <v>184</v>
      </c>
      <c r="B187" s="182">
        <v>142</v>
      </c>
      <c r="C187" s="183">
        <v>163</v>
      </c>
      <c r="D187" s="170" t="s">
        <v>278</v>
      </c>
      <c r="E187" s="184">
        <v>0</v>
      </c>
      <c r="F187" s="184">
        <v>0</v>
      </c>
      <c r="G187" s="184">
        <v>0</v>
      </c>
      <c r="H187" s="184">
        <v>83</v>
      </c>
      <c r="I187" s="31" t="str">
        <f>IF(F187&gt;Data!$K$7,"National Record","-")</f>
        <v>-</v>
      </c>
      <c r="J187" s="31" t="str">
        <f>IF(F187&gt;Data!$M$7,"World Record","-")</f>
        <v>-</v>
      </c>
    </row>
    <row r="188" spans="1:10" ht="16.5" thickBot="1">
      <c r="A188" s="55">
        <v>185</v>
      </c>
      <c r="B188" s="179">
        <v>142</v>
      </c>
      <c r="C188" s="180">
        <v>163</v>
      </c>
      <c r="D188" s="169" t="s">
        <v>171</v>
      </c>
      <c r="E188" s="181">
        <v>0</v>
      </c>
      <c r="F188" s="181">
        <v>0</v>
      </c>
      <c r="G188" s="181">
        <v>0</v>
      </c>
      <c r="H188" s="181">
        <v>83</v>
      </c>
      <c r="I188" s="31" t="str">
        <f>IF(F188&gt;Data!$K$7,"National Record","-")</f>
        <v>-</v>
      </c>
      <c r="J188" s="31" t="str">
        <f>IF(F188&gt;Data!$M$7,"World Record","-")</f>
        <v>-</v>
      </c>
    </row>
    <row r="189" spans="1:10" ht="16.5" thickBot="1">
      <c r="A189" s="55">
        <v>186</v>
      </c>
      <c r="B189" s="182">
        <v>142</v>
      </c>
      <c r="C189" s="183">
        <v>163</v>
      </c>
      <c r="D189" s="170" t="s">
        <v>264</v>
      </c>
      <c r="E189" s="184">
        <v>0</v>
      </c>
      <c r="F189" s="184">
        <v>0</v>
      </c>
      <c r="G189" s="184">
        <v>0</v>
      </c>
      <c r="H189" s="184">
        <v>83</v>
      </c>
      <c r="I189" s="31" t="str">
        <f>IF(F189&gt;Data!$K$7,"National Record","-")</f>
        <v>-</v>
      </c>
      <c r="J189" s="31" t="str">
        <f>IF(F189&gt;Data!$M$7,"World Record","-")</f>
        <v>-</v>
      </c>
    </row>
    <row r="190" spans="1:10" ht="16.5" thickBot="1">
      <c r="A190" s="55">
        <v>187</v>
      </c>
      <c r="B190" s="179">
        <v>142</v>
      </c>
      <c r="C190" s="180">
        <v>166</v>
      </c>
      <c r="D190" s="169" t="s">
        <v>445</v>
      </c>
      <c r="E190" s="181">
        <v>0</v>
      </c>
      <c r="F190" s="181">
        <v>0</v>
      </c>
      <c r="G190" s="181">
        <v>0</v>
      </c>
      <c r="H190" s="181">
        <v>82</v>
      </c>
      <c r="I190" s="31" t="str">
        <f>IF(F190&gt;Data!$K$7,"National Record","-")</f>
        <v>-</v>
      </c>
      <c r="J190" s="31" t="str">
        <f>IF(F190&gt;Data!$M$7,"World Record","-")</f>
        <v>-</v>
      </c>
    </row>
    <row r="191" spans="1:10" ht="16.5" thickBot="1">
      <c r="A191" s="55">
        <v>188</v>
      </c>
      <c r="B191" s="182">
        <v>142</v>
      </c>
      <c r="C191" s="183">
        <v>167</v>
      </c>
      <c r="D191" s="170" t="s">
        <v>312</v>
      </c>
      <c r="E191" s="184">
        <v>0</v>
      </c>
      <c r="F191" s="184">
        <v>0</v>
      </c>
      <c r="G191" s="184">
        <v>0</v>
      </c>
      <c r="H191" s="184">
        <v>81</v>
      </c>
      <c r="I191" s="31" t="str">
        <f>IF(F191&gt;Data!$K$7,"National Record","-")</f>
        <v>-</v>
      </c>
      <c r="J191" s="31" t="str">
        <f>IF(F191&gt;Data!$M$7,"World Record","-")</f>
        <v>-</v>
      </c>
    </row>
    <row r="192" spans="1:10" ht="16.5" thickBot="1">
      <c r="A192" s="55">
        <v>189</v>
      </c>
      <c r="B192" s="179">
        <v>142</v>
      </c>
      <c r="C192" s="180">
        <v>169</v>
      </c>
      <c r="D192" s="169" t="s">
        <v>389</v>
      </c>
      <c r="E192" s="181">
        <v>0</v>
      </c>
      <c r="F192" s="181">
        <v>0</v>
      </c>
      <c r="G192" s="181">
        <v>0</v>
      </c>
      <c r="H192" s="181">
        <v>75</v>
      </c>
      <c r="I192" s="31" t="str">
        <f>IF(F192&gt;Data!$K$7,"National Record","-")</f>
        <v>-</v>
      </c>
      <c r="J192" s="31" t="str">
        <f>IF(F192&gt;Data!$M$7,"World Record","-")</f>
        <v>-</v>
      </c>
    </row>
    <row r="193" spans="1:10" ht="16.5" thickBot="1">
      <c r="A193" s="55">
        <v>190</v>
      </c>
      <c r="B193" s="182">
        <v>142</v>
      </c>
      <c r="C193" s="183">
        <v>170</v>
      </c>
      <c r="D193" s="170" t="s">
        <v>422</v>
      </c>
      <c r="E193" s="184">
        <v>0</v>
      </c>
      <c r="F193" s="184">
        <v>0</v>
      </c>
      <c r="G193" s="184">
        <v>0</v>
      </c>
      <c r="H193" s="184">
        <v>74</v>
      </c>
      <c r="I193" s="31" t="str">
        <f>IF(F193&gt;Data!$K$7,"National Record","-")</f>
        <v>-</v>
      </c>
      <c r="J193" s="31" t="str">
        <f>IF(F193&gt;Data!$M$7,"World Record","-")</f>
        <v>-</v>
      </c>
    </row>
    <row r="194" spans="1:10" ht="16.5" thickBot="1">
      <c r="A194" s="55">
        <v>191</v>
      </c>
      <c r="B194" s="179">
        <v>142</v>
      </c>
      <c r="C194" s="180">
        <v>170</v>
      </c>
      <c r="D194" s="169" t="s">
        <v>443</v>
      </c>
      <c r="E194" s="181">
        <v>0</v>
      </c>
      <c r="F194" s="181">
        <v>0</v>
      </c>
      <c r="G194" s="181">
        <v>0</v>
      </c>
      <c r="H194" s="181">
        <v>74</v>
      </c>
      <c r="I194" s="31" t="str">
        <f>IF(F194&gt;Data!$K$7,"National Record","-")</f>
        <v>-</v>
      </c>
      <c r="J194" s="31" t="str">
        <f>IF(F194&gt;Data!$M$7,"World Record","-")</f>
        <v>-</v>
      </c>
    </row>
    <row r="195" spans="1:10" ht="16.5" thickBot="1">
      <c r="A195" s="55">
        <v>192</v>
      </c>
      <c r="B195" s="182">
        <v>142</v>
      </c>
      <c r="C195" s="183">
        <v>172</v>
      </c>
      <c r="D195" s="170" t="s">
        <v>160</v>
      </c>
      <c r="E195" s="184">
        <v>0</v>
      </c>
      <c r="F195" s="184">
        <v>0</v>
      </c>
      <c r="G195" s="184">
        <v>0</v>
      </c>
      <c r="H195" s="184">
        <v>73</v>
      </c>
      <c r="I195" s="31" t="str">
        <f>IF(F195&gt;Data!$K$7,"National Record","-")</f>
        <v>-</v>
      </c>
      <c r="J195" s="31" t="str">
        <f>IF(F195&gt;Data!$M$7,"World Record","-")</f>
        <v>-</v>
      </c>
    </row>
    <row r="196" spans="1:10" ht="16.5" thickBot="1">
      <c r="A196" s="55">
        <v>193</v>
      </c>
      <c r="B196" s="179">
        <v>142</v>
      </c>
      <c r="C196" s="180">
        <v>173</v>
      </c>
      <c r="D196" s="169" t="s">
        <v>468</v>
      </c>
      <c r="E196" s="181">
        <v>0</v>
      </c>
      <c r="F196" s="181">
        <v>0</v>
      </c>
      <c r="G196" s="181">
        <v>0</v>
      </c>
      <c r="H196" s="181">
        <v>72</v>
      </c>
      <c r="I196" s="31" t="str">
        <f>IF(F196&gt;Data!$K$7,"National Record","-")</f>
        <v>-</v>
      </c>
      <c r="J196" s="31" t="str">
        <f>IF(F196&gt;Data!$M$7,"World Record","-")</f>
        <v>-</v>
      </c>
    </row>
    <row r="197" spans="1:10" ht="16.5" thickBot="1">
      <c r="A197" s="55">
        <v>194</v>
      </c>
      <c r="B197" s="182">
        <v>142</v>
      </c>
      <c r="C197" s="183">
        <v>176</v>
      </c>
      <c r="D197" s="170" t="s">
        <v>455</v>
      </c>
      <c r="E197" s="184">
        <v>0</v>
      </c>
      <c r="F197" s="184">
        <v>0</v>
      </c>
      <c r="G197" s="184">
        <v>0</v>
      </c>
      <c r="H197" s="184">
        <v>66</v>
      </c>
      <c r="I197" s="31" t="str">
        <f>IF(F197&gt;Data!$K$7,"National Record","-")</f>
        <v>-</v>
      </c>
      <c r="J197" s="31" t="str">
        <f>IF(F197&gt;Data!$M$7,"World Record","-")</f>
        <v>-</v>
      </c>
    </row>
    <row r="198" spans="1:10" ht="16.5" thickBot="1">
      <c r="A198" s="55">
        <v>195</v>
      </c>
      <c r="B198" s="179">
        <v>142</v>
      </c>
      <c r="C198" s="180">
        <v>176</v>
      </c>
      <c r="D198" s="169" t="s">
        <v>411</v>
      </c>
      <c r="E198" s="181">
        <v>0</v>
      </c>
      <c r="F198" s="181">
        <v>0</v>
      </c>
      <c r="G198" s="181">
        <v>0</v>
      </c>
      <c r="H198" s="181">
        <v>66</v>
      </c>
      <c r="I198" s="31" t="str">
        <f>IF(F198&gt;Data!$K$7,"National Record","-")</f>
        <v>-</v>
      </c>
      <c r="J198" s="31" t="str">
        <f>IF(F198&gt;Data!$M$7,"World Record","-")</f>
        <v>-</v>
      </c>
    </row>
    <row r="199" spans="1:10" ht="16.5" thickBot="1">
      <c r="A199" s="55">
        <v>196</v>
      </c>
      <c r="B199" s="182">
        <v>142</v>
      </c>
      <c r="C199" s="183">
        <v>179</v>
      </c>
      <c r="D199" s="170" t="s">
        <v>502</v>
      </c>
      <c r="E199" s="184">
        <v>0</v>
      </c>
      <c r="F199" s="184">
        <v>0</v>
      </c>
      <c r="G199" s="184">
        <v>0</v>
      </c>
      <c r="H199" s="184">
        <v>63</v>
      </c>
      <c r="I199" s="31" t="str">
        <f>IF(F199&gt;Data!$K$7,"National Record","-")</f>
        <v>-</v>
      </c>
      <c r="J199" s="31" t="str">
        <f>IF(F199&gt;Data!$M$7,"World Record","-")</f>
        <v>-</v>
      </c>
    </row>
    <row r="200" spans="1:10" ht="16.5" thickBot="1">
      <c r="A200" s="55">
        <v>197</v>
      </c>
      <c r="B200" s="179">
        <v>142</v>
      </c>
      <c r="C200" s="180">
        <v>181</v>
      </c>
      <c r="D200" s="169" t="s">
        <v>204</v>
      </c>
      <c r="E200" s="181">
        <v>0</v>
      </c>
      <c r="F200" s="181">
        <v>0</v>
      </c>
      <c r="G200" s="181">
        <v>0</v>
      </c>
      <c r="H200" s="181">
        <v>62</v>
      </c>
      <c r="I200" s="31" t="str">
        <f>IF(F200&gt;Data!$K$7,"National Record","-")</f>
        <v>-</v>
      </c>
      <c r="J200" s="31" t="str">
        <f>IF(F200&gt;Data!$M$7,"World Record","-")</f>
        <v>-</v>
      </c>
    </row>
    <row r="201" spans="1:10" ht="16.5" thickBot="1">
      <c r="A201" s="55">
        <v>198</v>
      </c>
      <c r="B201" s="182">
        <v>142</v>
      </c>
      <c r="C201" s="183">
        <v>181</v>
      </c>
      <c r="D201" s="170" t="s">
        <v>217</v>
      </c>
      <c r="E201" s="184">
        <v>0</v>
      </c>
      <c r="F201" s="184">
        <v>0</v>
      </c>
      <c r="G201" s="184">
        <v>0</v>
      </c>
      <c r="H201" s="184">
        <v>62</v>
      </c>
      <c r="I201" s="31" t="str">
        <f>IF(F201&gt;Data!$K$7,"National Record","-")</f>
        <v>-</v>
      </c>
      <c r="J201" s="31" t="str">
        <f>IF(F201&gt;Data!$M$7,"World Record","-")</f>
        <v>-</v>
      </c>
    </row>
    <row r="202" spans="1:10" ht="16.5" thickBot="1">
      <c r="A202" s="55">
        <v>199</v>
      </c>
      <c r="B202" s="179">
        <v>142</v>
      </c>
      <c r="C202" s="180">
        <v>181</v>
      </c>
      <c r="D202" s="169" t="s">
        <v>417</v>
      </c>
      <c r="E202" s="181">
        <v>0</v>
      </c>
      <c r="F202" s="181">
        <v>0</v>
      </c>
      <c r="G202" s="181">
        <v>0</v>
      </c>
      <c r="H202" s="181">
        <v>62</v>
      </c>
      <c r="I202" s="31" t="str">
        <f>IF(F202&gt;Data!$K$7,"National Record","-")</f>
        <v>-</v>
      </c>
      <c r="J202" s="31" t="str">
        <f>IF(F202&gt;Data!$M$7,"World Record","-")</f>
        <v>-</v>
      </c>
    </row>
    <row r="203" spans="1:10" ht="16.5" thickBot="1">
      <c r="A203" s="55">
        <v>200</v>
      </c>
      <c r="B203" s="182">
        <v>142</v>
      </c>
      <c r="C203" s="183">
        <v>181</v>
      </c>
      <c r="D203" s="170" t="s">
        <v>165</v>
      </c>
      <c r="E203" s="184">
        <v>0</v>
      </c>
      <c r="F203" s="184">
        <v>0</v>
      </c>
      <c r="G203" s="184">
        <v>0</v>
      </c>
      <c r="H203" s="184">
        <v>62</v>
      </c>
      <c r="I203" s="31" t="str">
        <f>IF(F203&gt;Data!$K$7,"National Record","-")</f>
        <v>-</v>
      </c>
      <c r="J203" s="31" t="str">
        <f>IF(F203&gt;Data!$M$7,"World Record","-")</f>
        <v>-</v>
      </c>
    </row>
    <row r="204" spans="1:10" ht="16.5" thickBot="1">
      <c r="A204" s="55">
        <v>201</v>
      </c>
      <c r="B204" s="179">
        <v>142</v>
      </c>
      <c r="C204" s="180">
        <v>185</v>
      </c>
      <c r="D204" s="169" t="s">
        <v>496</v>
      </c>
      <c r="E204" s="181">
        <v>0</v>
      </c>
      <c r="F204" s="181">
        <v>0</v>
      </c>
      <c r="G204" s="181">
        <v>0</v>
      </c>
      <c r="H204" s="181">
        <v>60</v>
      </c>
      <c r="I204" s="31" t="str">
        <f>IF(F204&gt;Data!$K$7,"National Record","-")</f>
        <v>-</v>
      </c>
      <c r="J204" s="31" t="str">
        <f>IF(F204&gt;Data!$M$7,"World Record","-")</f>
        <v>-</v>
      </c>
    </row>
    <row r="205" spans="1:10" ht="16.5" thickBot="1">
      <c r="A205" s="55">
        <v>202</v>
      </c>
      <c r="B205" s="182">
        <v>142</v>
      </c>
      <c r="C205" s="183">
        <v>185</v>
      </c>
      <c r="D205" s="170" t="s">
        <v>252</v>
      </c>
      <c r="E205" s="184">
        <v>0</v>
      </c>
      <c r="F205" s="184">
        <v>0</v>
      </c>
      <c r="G205" s="184">
        <v>0</v>
      </c>
      <c r="H205" s="184">
        <v>60</v>
      </c>
      <c r="I205" s="31" t="str">
        <f>IF(F205&gt;Data!$K$7,"National Record","-")</f>
        <v>-</v>
      </c>
      <c r="J205" s="31" t="str">
        <f>IF(F205&gt;Data!$M$7,"World Record","-")</f>
        <v>-</v>
      </c>
    </row>
    <row r="206" spans="1:10" ht="16.5" thickBot="1">
      <c r="A206" s="55">
        <v>203</v>
      </c>
      <c r="B206" s="179">
        <v>142</v>
      </c>
      <c r="C206" s="180">
        <v>185</v>
      </c>
      <c r="D206" s="169" t="s">
        <v>374</v>
      </c>
      <c r="E206" s="181">
        <v>0</v>
      </c>
      <c r="F206" s="181">
        <v>0</v>
      </c>
      <c r="G206" s="181">
        <v>0</v>
      </c>
      <c r="H206" s="181">
        <v>60</v>
      </c>
      <c r="I206" s="31" t="str">
        <f>IF(F206&gt;Data!$K$7,"National Record","-")</f>
        <v>-</v>
      </c>
      <c r="J206" s="31" t="str">
        <f>IF(F206&gt;Data!$M$7,"World Record","-")</f>
        <v>-</v>
      </c>
    </row>
    <row r="207" spans="1:10" ht="16.5" thickBot="1">
      <c r="A207" s="55">
        <v>204</v>
      </c>
      <c r="B207" s="182">
        <v>142</v>
      </c>
      <c r="C207" s="183">
        <v>189</v>
      </c>
      <c r="D207" s="170" t="s">
        <v>301</v>
      </c>
      <c r="E207" s="184">
        <v>0</v>
      </c>
      <c r="F207" s="184">
        <v>0</v>
      </c>
      <c r="G207" s="184">
        <v>0</v>
      </c>
      <c r="H207" s="184">
        <v>57</v>
      </c>
      <c r="I207" s="31" t="str">
        <f>IF(F207&gt;Data!$K$7,"National Record","-")</f>
        <v>-</v>
      </c>
      <c r="J207" s="31" t="str">
        <f>IF(F207&gt;Data!$M$7,"World Record","-")</f>
        <v>-</v>
      </c>
    </row>
    <row r="208" spans="1:10" ht="16.5" thickBot="1">
      <c r="A208" s="55">
        <v>205</v>
      </c>
      <c r="B208" s="179">
        <v>142</v>
      </c>
      <c r="C208" s="180">
        <v>189</v>
      </c>
      <c r="D208" s="169" t="s">
        <v>471</v>
      </c>
      <c r="E208" s="181">
        <v>0</v>
      </c>
      <c r="F208" s="181">
        <v>0</v>
      </c>
      <c r="G208" s="181">
        <v>0</v>
      </c>
      <c r="H208" s="181">
        <v>57</v>
      </c>
      <c r="I208" s="149" t="str">
        <f>IF(F208&gt;Data!$K$7,"National Record","-")</f>
        <v>-</v>
      </c>
      <c r="J208" s="149" t="str">
        <f>IF(F208&gt;Data!$M$7,"World Record","-")</f>
        <v>-</v>
      </c>
    </row>
    <row r="209" spans="1:10" ht="16.5" thickBot="1">
      <c r="A209" s="55">
        <v>206</v>
      </c>
      <c r="B209" s="182">
        <v>142</v>
      </c>
      <c r="C209" s="183">
        <v>189</v>
      </c>
      <c r="D209" s="170" t="s">
        <v>459</v>
      </c>
      <c r="E209" s="184">
        <v>0</v>
      </c>
      <c r="F209" s="184">
        <v>0</v>
      </c>
      <c r="G209" s="184">
        <v>0</v>
      </c>
      <c r="H209" s="184">
        <v>57</v>
      </c>
      <c r="I209" s="31" t="str">
        <f>IF(F209&gt;Data!$K$7,"National Record","-")</f>
        <v>-</v>
      </c>
      <c r="J209" s="31" t="str">
        <f>IF(F209&gt;Data!$M$7,"World Record","-")</f>
        <v>-</v>
      </c>
    </row>
    <row r="210" spans="1:10" ht="16.5" thickBot="1">
      <c r="A210" s="55">
        <v>207</v>
      </c>
      <c r="B210" s="179">
        <v>142</v>
      </c>
      <c r="C210" s="180">
        <v>194</v>
      </c>
      <c r="D210" s="169" t="s">
        <v>201</v>
      </c>
      <c r="E210" s="181">
        <v>0</v>
      </c>
      <c r="F210" s="181">
        <v>0</v>
      </c>
      <c r="G210" s="181">
        <v>0</v>
      </c>
      <c r="H210" s="181">
        <v>55</v>
      </c>
      <c r="I210" s="31" t="str">
        <f>IF(F210&gt;Data!$K$7,"National Record","-")</f>
        <v>-</v>
      </c>
      <c r="J210" s="31" t="str">
        <f>IF(F210&gt;Data!$M$7,"World Record","-")</f>
        <v>-</v>
      </c>
    </row>
    <row r="211" spans="1:10" ht="16.5" thickBot="1">
      <c r="A211" s="55">
        <v>208</v>
      </c>
      <c r="B211" s="182">
        <v>142</v>
      </c>
      <c r="C211" s="183">
        <v>197</v>
      </c>
      <c r="D211" s="170" t="s">
        <v>420</v>
      </c>
      <c r="E211" s="184">
        <v>0</v>
      </c>
      <c r="F211" s="184">
        <v>0</v>
      </c>
      <c r="G211" s="184">
        <v>0</v>
      </c>
      <c r="H211" s="184">
        <v>54</v>
      </c>
      <c r="I211" s="31" t="str">
        <f>IF(F211&gt;Data!$K$7,"National Record","-")</f>
        <v>-</v>
      </c>
      <c r="J211" s="31" t="str">
        <f>IF(F211&gt;Data!$M$7,"World Record","-")</f>
        <v>-</v>
      </c>
    </row>
    <row r="212" spans="1:10" ht="16.5" thickBot="1">
      <c r="A212" s="55">
        <v>209</v>
      </c>
      <c r="B212" s="179">
        <v>142</v>
      </c>
      <c r="C212" s="180">
        <v>198</v>
      </c>
      <c r="D212" s="169" t="s">
        <v>237</v>
      </c>
      <c r="E212" s="181">
        <v>0</v>
      </c>
      <c r="F212" s="181">
        <v>0</v>
      </c>
      <c r="G212" s="181">
        <v>0</v>
      </c>
      <c r="H212" s="181">
        <v>53</v>
      </c>
      <c r="I212" s="31" t="str">
        <f>IF(F212&gt;Data!$K$7,"National Record","-")</f>
        <v>-</v>
      </c>
      <c r="J212" s="31" t="str">
        <f>IF(F212&gt;Data!$M$7,"World Record","-")</f>
        <v>-</v>
      </c>
    </row>
    <row r="213" spans="1:10" ht="16.5" thickBot="1">
      <c r="A213" s="55">
        <v>210</v>
      </c>
      <c r="B213" s="182">
        <v>142</v>
      </c>
      <c r="C213" s="183">
        <v>198</v>
      </c>
      <c r="D213" s="170" t="s">
        <v>503</v>
      </c>
      <c r="E213" s="184">
        <v>0</v>
      </c>
      <c r="F213" s="184">
        <v>0</v>
      </c>
      <c r="G213" s="184">
        <v>0</v>
      </c>
      <c r="H213" s="184">
        <v>53</v>
      </c>
      <c r="I213" s="31" t="str">
        <f>IF(F213&gt;Data!$K$7,"National Record","-")</f>
        <v>-</v>
      </c>
      <c r="J213" s="31" t="str">
        <f>IF(F213&gt;Data!$M$7,"World Record","-")</f>
        <v>-</v>
      </c>
    </row>
    <row r="214" spans="1:10" ht="16.5" thickBot="1">
      <c r="A214" s="55">
        <v>211</v>
      </c>
      <c r="B214" s="179">
        <v>142</v>
      </c>
      <c r="C214" s="180">
        <v>198</v>
      </c>
      <c r="D214" s="169" t="s">
        <v>327</v>
      </c>
      <c r="E214" s="181">
        <v>0</v>
      </c>
      <c r="F214" s="181">
        <v>0</v>
      </c>
      <c r="G214" s="181">
        <v>0</v>
      </c>
      <c r="H214" s="181">
        <v>53</v>
      </c>
      <c r="I214" s="31" t="str">
        <f>IF(F214&gt;Data!$K$7,"National Record","-")</f>
        <v>-</v>
      </c>
      <c r="J214" s="31" t="str">
        <f>IF(F214&gt;Data!$M$7,"World Record","-")</f>
        <v>-</v>
      </c>
    </row>
    <row r="215" spans="1:10" ht="16.5" thickBot="1">
      <c r="A215" s="55">
        <v>212</v>
      </c>
      <c r="B215" s="182">
        <v>142</v>
      </c>
      <c r="C215" s="183">
        <v>202</v>
      </c>
      <c r="D215" s="170" t="s">
        <v>249</v>
      </c>
      <c r="E215" s="184">
        <v>0</v>
      </c>
      <c r="F215" s="184">
        <v>0</v>
      </c>
      <c r="G215" s="184">
        <v>0</v>
      </c>
      <c r="H215" s="184">
        <v>51</v>
      </c>
      <c r="I215" s="31" t="str">
        <f>IF(F215&gt;Data!$K$7,"National Record","-")</f>
        <v>-</v>
      </c>
      <c r="J215" s="31" t="str">
        <f>IF(F215&gt;Data!$M$7,"World Record","-")</f>
        <v>-</v>
      </c>
    </row>
    <row r="216" spans="1:10" ht="16.5" thickBot="1">
      <c r="A216" s="55">
        <v>213</v>
      </c>
      <c r="B216" s="179">
        <v>142</v>
      </c>
      <c r="C216" s="180">
        <v>202</v>
      </c>
      <c r="D216" s="169" t="s">
        <v>363</v>
      </c>
      <c r="E216" s="181">
        <v>0</v>
      </c>
      <c r="F216" s="181">
        <v>0</v>
      </c>
      <c r="G216" s="181">
        <v>0</v>
      </c>
      <c r="H216" s="181">
        <v>51</v>
      </c>
      <c r="I216" s="31" t="str">
        <f>IF(F216&gt;Data!$K$7,"National Record","-")</f>
        <v>-</v>
      </c>
      <c r="J216" s="31" t="str">
        <f>IF(F216&gt;Data!$M$7,"World Record","-")</f>
        <v>-</v>
      </c>
    </row>
    <row r="217" spans="1:10" ht="16.5" thickBot="1">
      <c r="A217" s="55">
        <v>214</v>
      </c>
      <c r="B217" s="182">
        <v>142</v>
      </c>
      <c r="C217" s="183">
        <v>208</v>
      </c>
      <c r="D217" s="170" t="s">
        <v>439</v>
      </c>
      <c r="E217" s="184">
        <v>0</v>
      </c>
      <c r="F217" s="184">
        <v>0</v>
      </c>
      <c r="G217" s="184">
        <v>0</v>
      </c>
      <c r="H217" s="184">
        <v>44</v>
      </c>
      <c r="I217" s="31" t="str">
        <f>IF(F217&gt;Data!$K$7,"National Record","-")</f>
        <v>-</v>
      </c>
      <c r="J217" s="31" t="str">
        <f>IF(F217&gt;Data!$M$7,"World Record","-")</f>
        <v>-</v>
      </c>
    </row>
    <row r="218" spans="1:10" ht="16.5" thickBot="1">
      <c r="A218" s="55">
        <v>215</v>
      </c>
      <c r="B218" s="179">
        <v>142</v>
      </c>
      <c r="C218" s="180">
        <v>209</v>
      </c>
      <c r="D218" s="169" t="s">
        <v>430</v>
      </c>
      <c r="E218" s="181">
        <v>0</v>
      </c>
      <c r="F218" s="181">
        <v>0</v>
      </c>
      <c r="G218" s="181">
        <v>0</v>
      </c>
      <c r="H218" s="181">
        <v>42</v>
      </c>
      <c r="I218" s="31" t="str">
        <f>IF(F218&gt;Data!$K$7,"National Record","-")</f>
        <v>-</v>
      </c>
      <c r="J218" s="31" t="str">
        <f>IF(F218&gt;Data!$M$7,"World Record","-")</f>
        <v>-</v>
      </c>
    </row>
    <row r="219" spans="1:10" ht="16.5" thickBot="1">
      <c r="A219" s="55">
        <v>216</v>
      </c>
      <c r="B219" s="182">
        <v>142</v>
      </c>
      <c r="C219" s="183">
        <v>209</v>
      </c>
      <c r="D219" s="170" t="s">
        <v>352</v>
      </c>
      <c r="E219" s="184">
        <v>0</v>
      </c>
      <c r="F219" s="184">
        <v>0</v>
      </c>
      <c r="G219" s="184">
        <v>0</v>
      </c>
      <c r="H219" s="184">
        <v>42</v>
      </c>
      <c r="I219" s="31" t="str">
        <f>IF(F219&gt;Data!$K$7,"National Record","-")</f>
        <v>-</v>
      </c>
      <c r="J219" s="31" t="str">
        <f>IF(F219&gt;Data!$M$7,"World Record","-")</f>
        <v>-</v>
      </c>
    </row>
    <row r="220" spans="1:10" ht="16.5" thickBot="1">
      <c r="A220" s="55">
        <v>217</v>
      </c>
      <c r="B220" s="179">
        <v>142</v>
      </c>
      <c r="C220" s="180">
        <v>209</v>
      </c>
      <c r="D220" s="169" t="s">
        <v>321</v>
      </c>
      <c r="E220" s="181">
        <v>0</v>
      </c>
      <c r="F220" s="181">
        <v>0</v>
      </c>
      <c r="G220" s="181">
        <v>0</v>
      </c>
      <c r="H220" s="181">
        <v>42</v>
      </c>
      <c r="I220" s="31" t="str">
        <f>IF(F220&gt;Data!$K$7,"National Record","-")</f>
        <v>-</v>
      </c>
      <c r="J220" s="31" t="str">
        <f>IF(F220&gt;Data!$M$7,"World Record","-")</f>
        <v>-</v>
      </c>
    </row>
    <row r="221" spans="1:10" ht="16.5" thickBot="1">
      <c r="A221" s="55">
        <v>218</v>
      </c>
      <c r="B221" s="182">
        <v>142</v>
      </c>
      <c r="C221" s="183">
        <v>209</v>
      </c>
      <c r="D221" s="170" t="s">
        <v>317</v>
      </c>
      <c r="E221" s="184">
        <v>0</v>
      </c>
      <c r="F221" s="184">
        <v>0</v>
      </c>
      <c r="G221" s="184">
        <v>0</v>
      </c>
      <c r="H221" s="184">
        <v>42</v>
      </c>
      <c r="I221" s="31" t="str">
        <f>IF(F221&gt;Data!$K$7,"National Record","-")</f>
        <v>-</v>
      </c>
      <c r="J221" s="31" t="str">
        <f>IF(F221&gt;Data!$M$7,"World Record","-")</f>
        <v>-</v>
      </c>
    </row>
    <row r="222" spans="1:10" ht="16.5" thickBot="1">
      <c r="A222" s="55">
        <v>219</v>
      </c>
      <c r="B222" s="179">
        <v>142</v>
      </c>
      <c r="C222" s="180">
        <v>209</v>
      </c>
      <c r="D222" s="169" t="s">
        <v>367</v>
      </c>
      <c r="E222" s="181">
        <v>0</v>
      </c>
      <c r="F222" s="181">
        <v>0</v>
      </c>
      <c r="G222" s="181">
        <v>0</v>
      </c>
      <c r="H222" s="181">
        <v>42</v>
      </c>
      <c r="I222" s="31" t="str">
        <f>IF(F222&gt;Data!$K$7,"National Record","-")</f>
        <v>-</v>
      </c>
      <c r="J222" s="31" t="str">
        <f>IF(F222&gt;Data!$M$7,"World Record","-")</f>
        <v>-</v>
      </c>
    </row>
    <row r="223" spans="1:10" ht="16.5" thickBot="1">
      <c r="A223" s="55">
        <v>220</v>
      </c>
      <c r="B223" s="182">
        <v>142</v>
      </c>
      <c r="C223" s="183">
        <v>209</v>
      </c>
      <c r="D223" s="170" t="s">
        <v>266</v>
      </c>
      <c r="E223" s="184">
        <v>0</v>
      </c>
      <c r="F223" s="184">
        <v>0</v>
      </c>
      <c r="G223" s="184">
        <v>0</v>
      </c>
      <c r="H223" s="184">
        <v>42</v>
      </c>
      <c r="I223" s="31" t="str">
        <f>IF(F223&gt;Data!$K$7,"National Record","-")</f>
        <v>-</v>
      </c>
      <c r="J223" s="31" t="str">
        <f>IF(F223&gt;Data!$M$7,"World Record","-")</f>
        <v>-</v>
      </c>
    </row>
    <row r="224" spans="1:10" ht="16.5" thickBot="1">
      <c r="A224" s="55">
        <v>221</v>
      </c>
      <c r="B224" s="179">
        <v>142</v>
      </c>
      <c r="C224" s="180">
        <v>217</v>
      </c>
      <c r="D224" s="169" t="s">
        <v>435</v>
      </c>
      <c r="E224" s="181">
        <v>0</v>
      </c>
      <c r="F224" s="181">
        <v>0</v>
      </c>
      <c r="G224" s="181">
        <v>0</v>
      </c>
      <c r="H224" s="181">
        <v>41</v>
      </c>
      <c r="I224" s="31" t="str">
        <f>IF(F224&gt;Data!$K$7,"National Record","-")</f>
        <v>-</v>
      </c>
      <c r="J224" s="31" t="str">
        <f>IF(F224&gt;Data!$M$7,"World Record","-")</f>
        <v>-</v>
      </c>
    </row>
    <row r="225" spans="1:10" ht="16.5" thickBot="1">
      <c r="A225" s="55">
        <v>222</v>
      </c>
      <c r="B225" s="182">
        <v>142</v>
      </c>
      <c r="C225" s="183">
        <v>217</v>
      </c>
      <c r="D225" s="170" t="s">
        <v>224</v>
      </c>
      <c r="E225" s="184">
        <v>0</v>
      </c>
      <c r="F225" s="184">
        <v>0</v>
      </c>
      <c r="G225" s="184">
        <v>0</v>
      </c>
      <c r="H225" s="184">
        <v>41</v>
      </c>
      <c r="I225" s="31" t="str">
        <f>IF(F225&gt;Data!$K$7,"National Record","-")</f>
        <v>-</v>
      </c>
      <c r="J225" s="31" t="str">
        <f>IF(F225&gt;Data!$M$7,"World Record","-")</f>
        <v>-</v>
      </c>
    </row>
    <row r="226" spans="1:10" ht="16.5" thickBot="1">
      <c r="A226" s="55">
        <v>223</v>
      </c>
      <c r="B226" s="179">
        <v>142</v>
      </c>
      <c r="C226" s="180">
        <v>217</v>
      </c>
      <c r="D226" s="169" t="s">
        <v>493</v>
      </c>
      <c r="E226" s="181">
        <v>0</v>
      </c>
      <c r="F226" s="181">
        <v>0</v>
      </c>
      <c r="G226" s="181">
        <v>0</v>
      </c>
      <c r="H226" s="181">
        <v>41</v>
      </c>
      <c r="I226" s="31" t="str">
        <f>IF(F226&gt;Data!$K$7,"National Record","-")</f>
        <v>-</v>
      </c>
      <c r="J226" s="31" t="str">
        <f>IF(F226&gt;Data!$M$7,"World Record","-")</f>
        <v>-</v>
      </c>
    </row>
    <row r="227" spans="1:10" ht="16.5" thickBot="1">
      <c r="A227" s="55">
        <v>224</v>
      </c>
      <c r="B227" s="182">
        <v>142</v>
      </c>
      <c r="C227" s="183">
        <v>217</v>
      </c>
      <c r="D227" s="170" t="s">
        <v>307</v>
      </c>
      <c r="E227" s="184">
        <v>0</v>
      </c>
      <c r="F227" s="184">
        <v>0</v>
      </c>
      <c r="G227" s="184">
        <v>0</v>
      </c>
      <c r="H227" s="184">
        <v>41</v>
      </c>
      <c r="I227" s="31" t="str">
        <f>IF(F227&gt;Data!$K$7,"National Record","-")</f>
        <v>-</v>
      </c>
      <c r="J227" s="31" t="str">
        <f>IF(F227&gt;Data!$M$7,"World Record","-")</f>
        <v>-</v>
      </c>
    </row>
    <row r="228" spans="1:10" ht="16.5" thickBot="1">
      <c r="A228" s="55">
        <v>225</v>
      </c>
      <c r="B228" s="179">
        <v>142</v>
      </c>
      <c r="C228" s="180">
        <v>222</v>
      </c>
      <c r="D228" s="169" t="s">
        <v>281</v>
      </c>
      <c r="E228" s="181">
        <v>0</v>
      </c>
      <c r="F228" s="181">
        <v>0</v>
      </c>
      <c r="G228" s="181">
        <v>0</v>
      </c>
      <c r="H228" s="181">
        <v>34</v>
      </c>
      <c r="I228" s="31" t="str">
        <f>IF(F228&gt;Data!$K$7,"National Record","-")</f>
        <v>-</v>
      </c>
      <c r="J228" s="31" t="str">
        <f>IF(F228&gt;Data!$M$7,"World Record","-")</f>
        <v>-</v>
      </c>
    </row>
    <row r="229" spans="1:10" ht="16.5" thickBot="1">
      <c r="A229" s="55">
        <v>226</v>
      </c>
      <c r="B229" s="182">
        <v>142</v>
      </c>
      <c r="C229" s="183">
        <v>223</v>
      </c>
      <c r="D229" s="170" t="s">
        <v>343</v>
      </c>
      <c r="E229" s="184">
        <v>0</v>
      </c>
      <c r="F229" s="184">
        <v>0</v>
      </c>
      <c r="G229" s="184">
        <v>0</v>
      </c>
      <c r="H229" s="184">
        <v>32</v>
      </c>
      <c r="I229" s="31" t="str">
        <f>IF(F229&gt;Data!$K$7,"National Record","-")</f>
        <v>-</v>
      </c>
      <c r="J229" s="31" t="str">
        <f>IF(F229&gt;Data!$M$7,"World Record","-")</f>
        <v>-</v>
      </c>
    </row>
    <row r="230" spans="1:10" ht="16.5" thickBot="1">
      <c r="A230" s="55">
        <v>227</v>
      </c>
      <c r="B230" s="179">
        <v>142</v>
      </c>
      <c r="C230" s="180">
        <v>223</v>
      </c>
      <c r="D230" s="169" t="s">
        <v>447</v>
      </c>
      <c r="E230" s="181">
        <v>0</v>
      </c>
      <c r="F230" s="181">
        <v>0</v>
      </c>
      <c r="G230" s="181">
        <v>0</v>
      </c>
      <c r="H230" s="181">
        <v>32</v>
      </c>
      <c r="I230" s="31" t="str">
        <f>IF(F230&gt;Data!$K$7,"National Record","-")</f>
        <v>-</v>
      </c>
      <c r="J230" s="31" t="str">
        <f>IF(F230&gt;Data!$M$7,"World Record","-")</f>
        <v>-</v>
      </c>
    </row>
    <row r="231" spans="1:10" ht="16.5" thickBot="1">
      <c r="A231" s="55">
        <v>228</v>
      </c>
      <c r="B231" s="182">
        <v>142</v>
      </c>
      <c r="C231" s="183">
        <v>223</v>
      </c>
      <c r="D231" s="170" t="s">
        <v>351</v>
      </c>
      <c r="E231" s="184">
        <v>0</v>
      </c>
      <c r="F231" s="184">
        <v>0</v>
      </c>
      <c r="G231" s="184">
        <v>0</v>
      </c>
      <c r="H231" s="184">
        <v>32</v>
      </c>
      <c r="I231" s="31" t="str">
        <f>IF(F231&gt;Data!$K$7,"National Record","-")</f>
        <v>-</v>
      </c>
      <c r="J231" s="31" t="str">
        <f>IF(F231&gt;Data!$M$7,"World Record","-")</f>
        <v>-</v>
      </c>
    </row>
    <row r="232" spans="1:10" ht="16.5" thickBot="1">
      <c r="A232" s="55">
        <v>229</v>
      </c>
      <c r="B232" s="179">
        <v>142</v>
      </c>
      <c r="C232" s="180">
        <v>223</v>
      </c>
      <c r="D232" s="169" t="s">
        <v>462</v>
      </c>
      <c r="E232" s="181">
        <v>0</v>
      </c>
      <c r="F232" s="181">
        <v>0</v>
      </c>
      <c r="G232" s="181">
        <v>0</v>
      </c>
      <c r="H232" s="181">
        <v>32</v>
      </c>
      <c r="I232" s="31" t="str">
        <f>IF(F232&gt;Data!$K$7,"National Record","-")</f>
        <v>-</v>
      </c>
      <c r="J232" s="31" t="str">
        <f>IF(F232&gt;Data!$M$7,"World Record","-")</f>
        <v>-</v>
      </c>
    </row>
    <row r="233" spans="1:10" ht="16.5" thickBot="1">
      <c r="A233" s="55">
        <v>230</v>
      </c>
      <c r="B233" s="182">
        <v>142</v>
      </c>
      <c r="C233" s="183">
        <v>223</v>
      </c>
      <c r="D233" s="170" t="s">
        <v>431</v>
      </c>
      <c r="E233" s="184">
        <v>0</v>
      </c>
      <c r="F233" s="184">
        <v>0</v>
      </c>
      <c r="G233" s="184">
        <v>0</v>
      </c>
      <c r="H233" s="184">
        <v>32</v>
      </c>
      <c r="I233" s="31" t="str">
        <f>IF(F233&gt;Data!$K$7,"National Record","-")</f>
        <v>-</v>
      </c>
      <c r="J233" s="31" t="str">
        <f>IF(F233&gt;Data!$M$7,"World Record","-")</f>
        <v>-</v>
      </c>
    </row>
    <row r="234" spans="1:10" ht="16.5" thickBot="1">
      <c r="A234" s="55">
        <v>231</v>
      </c>
      <c r="B234" s="179">
        <v>142</v>
      </c>
      <c r="C234" s="180">
        <v>223</v>
      </c>
      <c r="D234" s="169" t="s">
        <v>446</v>
      </c>
      <c r="E234" s="181">
        <v>0</v>
      </c>
      <c r="F234" s="181">
        <v>0</v>
      </c>
      <c r="G234" s="181">
        <v>0</v>
      </c>
      <c r="H234" s="181">
        <v>32</v>
      </c>
      <c r="I234" s="31" t="str">
        <f>IF(F234&gt;Data!$K$7,"National Record","-")</f>
        <v>-</v>
      </c>
      <c r="J234" s="31" t="str">
        <f>IF(F234&gt;Data!$M$7,"World Record","-")</f>
        <v>-</v>
      </c>
    </row>
    <row r="235" spans="1:10" ht="16.5" thickBot="1">
      <c r="A235" s="55">
        <v>232</v>
      </c>
      <c r="B235" s="182">
        <v>142</v>
      </c>
      <c r="C235" s="183">
        <v>223</v>
      </c>
      <c r="D235" s="170" t="s">
        <v>219</v>
      </c>
      <c r="E235" s="184">
        <v>0</v>
      </c>
      <c r="F235" s="184">
        <v>0</v>
      </c>
      <c r="G235" s="184">
        <v>0</v>
      </c>
      <c r="H235" s="184">
        <v>32</v>
      </c>
      <c r="I235" s="31" t="str">
        <f>IF(F235&gt;Data!$K$7,"National Record","-")</f>
        <v>-</v>
      </c>
      <c r="J235" s="31" t="str">
        <f>IF(F235&gt;Data!$M$7,"World Record","-")</f>
        <v>-</v>
      </c>
    </row>
    <row r="236" spans="1:10" ht="16.5" thickBot="1">
      <c r="A236" s="55">
        <v>233</v>
      </c>
      <c r="B236" s="179">
        <v>142</v>
      </c>
      <c r="C236" s="180">
        <v>230</v>
      </c>
      <c r="D236" s="169" t="s">
        <v>291</v>
      </c>
      <c r="E236" s="181">
        <v>0</v>
      </c>
      <c r="F236" s="181">
        <v>0</v>
      </c>
      <c r="G236" s="181">
        <v>0</v>
      </c>
      <c r="H236" s="181">
        <v>31</v>
      </c>
      <c r="I236" s="31" t="str">
        <f>IF(F236&gt;Data!$K$7,"National Record","-")</f>
        <v>-</v>
      </c>
      <c r="J236" s="31" t="str">
        <f>IF(F236&gt;Data!$M$7,"World Record","-")</f>
        <v>-</v>
      </c>
    </row>
    <row r="237" spans="1:10" ht="16.5" thickBot="1">
      <c r="A237" s="55">
        <v>234</v>
      </c>
      <c r="B237" s="182">
        <v>142</v>
      </c>
      <c r="C237" s="183">
        <v>232</v>
      </c>
      <c r="D237" s="170" t="s">
        <v>285</v>
      </c>
      <c r="E237" s="184">
        <v>0</v>
      </c>
      <c r="F237" s="184">
        <v>0</v>
      </c>
      <c r="G237" s="184">
        <v>0</v>
      </c>
      <c r="H237" s="184">
        <v>30</v>
      </c>
      <c r="I237" s="31" t="str">
        <f>IF(F237&gt;Data!$K$7,"National Record","-")</f>
        <v>-</v>
      </c>
      <c r="J237" s="31" t="str">
        <f>IF(F237&gt;Data!$M$7,"World Record","-")</f>
        <v>-</v>
      </c>
    </row>
    <row r="238" spans="1:10" ht="16.5" thickBot="1">
      <c r="A238" s="55">
        <v>235</v>
      </c>
      <c r="B238" s="179">
        <v>142</v>
      </c>
      <c r="C238" s="180">
        <v>232</v>
      </c>
      <c r="D238" s="169" t="s">
        <v>164</v>
      </c>
      <c r="E238" s="181">
        <v>0</v>
      </c>
      <c r="F238" s="181">
        <v>0</v>
      </c>
      <c r="G238" s="181">
        <v>0</v>
      </c>
      <c r="H238" s="181">
        <v>30</v>
      </c>
      <c r="I238" s="31" t="str">
        <f>IF(F238&gt;Data!$K$7,"National Record","-")</f>
        <v>-</v>
      </c>
      <c r="J238" s="31" t="str">
        <f>IF(F238&gt;Data!$M$7,"World Record","-")</f>
        <v>-</v>
      </c>
    </row>
    <row r="239" spans="1:10" ht="16.5" thickBot="1">
      <c r="A239" s="55">
        <v>236</v>
      </c>
      <c r="B239" s="182">
        <v>142</v>
      </c>
      <c r="C239" s="183">
        <v>232</v>
      </c>
      <c r="D239" s="170" t="s">
        <v>273</v>
      </c>
      <c r="E239" s="184">
        <v>0</v>
      </c>
      <c r="F239" s="184">
        <v>0</v>
      </c>
      <c r="G239" s="184">
        <v>0</v>
      </c>
      <c r="H239" s="184">
        <v>30</v>
      </c>
      <c r="I239" s="31" t="str">
        <f>IF(F239&gt;Data!$K$7,"National Record","-")</f>
        <v>-</v>
      </c>
      <c r="J239" s="31" t="str">
        <f>IF(F239&gt;Data!$M$7,"World Record","-")</f>
        <v>-</v>
      </c>
    </row>
    <row r="240" spans="1:10" ht="16.5" thickBot="1">
      <c r="A240" s="55">
        <v>237</v>
      </c>
      <c r="B240" s="179">
        <v>142</v>
      </c>
      <c r="C240" s="180">
        <v>232</v>
      </c>
      <c r="D240" s="169" t="s">
        <v>259</v>
      </c>
      <c r="E240" s="181">
        <v>0</v>
      </c>
      <c r="F240" s="181">
        <v>0</v>
      </c>
      <c r="G240" s="181">
        <v>0</v>
      </c>
      <c r="H240" s="181">
        <v>30</v>
      </c>
      <c r="I240" s="31" t="str">
        <f>IF(F240&gt;Data!$K$7,"National Record","-")</f>
        <v>-</v>
      </c>
      <c r="J240" s="31" t="str">
        <f>IF(F240&gt;Data!$M$7,"World Record","-")</f>
        <v>-</v>
      </c>
    </row>
    <row r="241" spans="1:10" ht="16.5" thickBot="1">
      <c r="A241" s="55">
        <v>238</v>
      </c>
      <c r="B241" s="182">
        <v>142</v>
      </c>
      <c r="C241" s="183">
        <v>232</v>
      </c>
      <c r="D241" s="170" t="s">
        <v>469</v>
      </c>
      <c r="E241" s="184">
        <v>0</v>
      </c>
      <c r="F241" s="184">
        <v>0</v>
      </c>
      <c r="G241" s="184">
        <v>0</v>
      </c>
      <c r="H241" s="184">
        <v>30</v>
      </c>
      <c r="I241" s="31" t="str">
        <f>IF(F241&gt;Data!$K$7,"National Record","-")</f>
        <v>-</v>
      </c>
      <c r="J241" s="31" t="str">
        <f>IF(F241&gt;Data!$M$7,"World Record","-")</f>
        <v>-</v>
      </c>
    </row>
    <row r="242" spans="1:10" ht="16.5" thickBot="1">
      <c r="A242" s="55">
        <v>239</v>
      </c>
      <c r="B242" s="179">
        <v>142</v>
      </c>
      <c r="C242" s="180">
        <v>238</v>
      </c>
      <c r="D242" s="169" t="s">
        <v>428</v>
      </c>
      <c r="E242" s="181">
        <v>0</v>
      </c>
      <c r="F242" s="181">
        <v>0</v>
      </c>
      <c r="G242" s="181">
        <v>0</v>
      </c>
      <c r="H242" s="181">
        <v>29</v>
      </c>
      <c r="I242" s="31" t="str">
        <f>IF(F242&gt;Data!$K$7,"National Record","-")</f>
        <v>-</v>
      </c>
      <c r="J242" s="31" t="str">
        <f>IF(F242&gt;Data!$M$7,"World Record","-")</f>
        <v>-</v>
      </c>
    </row>
    <row r="243" spans="1:10" ht="16.5" thickBot="1">
      <c r="A243" s="55">
        <v>240</v>
      </c>
      <c r="B243" s="182">
        <v>142</v>
      </c>
      <c r="C243" s="183">
        <v>238</v>
      </c>
      <c r="D243" s="170" t="s">
        <v>287</v>
      </c>
      <c r="E243" s="184">
        <v>0</v>
      </c>
      <c r="F243" s="184">
        <v>0</v>
      </c>
      <c r="G243" s="184">
        <v>0</v>
      </c>
      <c r="H243" s="184">
        <v>29</v>
      </c>
      <c r="I243" s="31" t="str">
        <f>IF(F243&gt;Data!$K$7,"National Record","-")</f>
        <v>-</v>
      </c>
      <c r="J243" s="31" t="str">
        <f>IF(F243&gt;Data!$M$7,"World Record","-")</f>
        <v>-</v>
      </c>
    </row>
    <row r="244" spans="1:10" ht="16.5" thickBot="1">
      <c r="A244" s="55">
        <v>241</v>
      </c>
      <c r="B244" s="179">
        <v>142</v>
      </c>
      <c r="C244" s="180">
        <v>238</v>
      </c>
      <c r="D244" s="169" t="s">
        <v>391</v>
      </c>
      <c r="E244" s="181">
        <v>0</v>
      </c>
      <c r="F244" s="181">
        <v>0</v>
      </c>
      <c r="G244" s="181">
        <v>0</v>
      </c>
      <c r="H244" s="181">
        <v>29</v>
      </c>
      <c r="I244" s="31" t="str">
        <f>IF(F244&gt;Data!$K$7,"National Record","-")</f>
        <v>-</v>
      </c>
      <c r="J244" s="31" t="str">
        <f>IF(F244&gt;Data!$M$7,"World Record","-")</f>
        <v>-</v>
      </c>
    </row>
    <row r="245" spans="1:10" ht="16.5" thickBot="1">
      <c r="A245" s="55">
        <v>242</v>
      </c>
      <c r="B245" s="182">
        <v>142</v>
      </c>
      <c r="C245" s="183">
        <v>241</v>
      </c>
      <c r="D245" s="170" t="s">
        <v>432</v>
      </c>
      <c r="E245" s="184">
        <v>0</v>
      </c>
      <c r="F245" s="184">
        <v>0</v>
      </c>
      <c r="G245" s="184">
        <v>0</v>
      </c>
      <c r="H245" s="184">
        <v>27</v>
      </c>
      <c r="I245" s="31" t="str">
        <f>IF(F245&gt;Data!$K$7,"National Record","-")</f>
        <v>-</v>
      </c>
      <c r="J245" s="31" t="str">
        <f>IF(F245&gt;Data!$M$7,"World Record","-")</f>
        <v>-</v>
      </c>
    </row>
    <row r="246" spans="1:10" ht="16.5" thickBot="1">
      <c r="A246" s="55">
        <v>243</v>
      </c>
      <c r="B246" s="179">
        <v>142</v>
      </c>
      <c r="C246" s="180">
        <v>241</v>
      </c>
      <c r="D246" s="169" t="s">
        <v>475</v>
      </c>
      <c r="E246" s="181">
        <v>0</v>
      </c>
      <c r="F246" s="181">
        <v>0</v>
      </c>
      <c r="G246" s="181">
        <v>0</v>
      </c>
      <c r="H246" s="181">
        <v>27</v>
      </c>
      <c r="I246" s="31" t="str">
        <f>IF(F246&gt;Data!$K$7,"National Record","-")</f>
        <v>-</v>
      </c>
      <c r="J246" s="31" t="str">
        <f>IF(F246&gt;Data!$M$7,"World Record","-")</f>
        <v>-</v>
      </c>
    </row>
    <row r="247" spans="1:10" ht="16.5" thickBot="1">
      <c r="A247" s="55">
        <v>244</v>
      </c>
      <c r="B247" s="182">
        <v>142</v>
      </c>
      <c r="C247" s="183">
        <v>243</v>
      </c>
      <c r="D247" s="170" t="s">
        <v>276</v>
      </c>
      <c r="E247" s="184">
        <v>0</v>
      </c>
      <c r="F247" s="184">
        <v>0</v>
      </c>
      <c r="G247" s="184">
        <v>0</v>
      </c>
      <c r="H247" s="184">
        <v>26</v>
      </c>
      <c r="I247" s="31" t="str">
        <f>IF(F247&gt;Data!$K$7,"National Record","-")</f>
        <v>-</v>
      </c>
      <c r="J247" s="31" t="str">
        <f>IF(F247&gt;Data!$M$7,"World Record","-")</f>
        <v>-</v>
      </c>
    </row>
    <row r="248" spans="1:10" ht="16.5" thickBot="1">
      <c r="A248" s="55">
        <v>245</v>
      </c>
      <c r="B248" s="179">
        <v>142</v>
      </c>
      <c r="C248" s="180">
        <v>243</v>
      </c>
      <c r="D248" s="169" t="s">
        <v>508</v>
      </c>
      <c r="E248" s="181">
        <v>0</v>
      </c>
      <c r="F248" s="181">
        <v>0</v>
      </c>
      <c r="G248" s="181">
        <v>0</v>
      </c>
      <c r="H248" s="181">
        <v>26</v>
      </c>
      <c r="I248" s="31" t="str">
        <f>IF(F248&gt;Data!$K$7,"National Record","-")</f>
        <v>-</v>
      </c>
      <c r="J248" s="31" t="str">
        <f>IF(F248&gt;Data!$M$7,"World Record","-")</f>
        <v>-</v>
      </c>
    </row>
    <row r="249" spans="1:10" ht="16.5" thickBot="1">
      <c r="A249" s="55">
        <v>246</v>
      </c>
      <c r="B249" s="182">
        <v>142</v>
      </c>
      <c r="C249" s="183">
        <v>243</v>
      </c>
      <c r="D249" s="170" t="s">
        <v>222</v>
      </c>
      <c r="E249" s="184">
        <v>0</v>
      </c>
      <c r="F249" s="184">
        <v>0</v>
      </c>
      <c r="G249" s="184">
        <v>0</v>
      </c>
      <c r="H249" s="184">
        <v>26</v>
      </c>
      <c r="I249" s="31" t="str">
        <f>IF(F249&gt;Data!$K$7,"National Record","-")</f>
        <v>-</v>
      </c>
      <c r="J249" s="31" t="str">
        <f>IF(F249&gt;Data!$M$7,"World Record","-")</f>
        <v>-</v>
      </c>
    </row>
    <row r="250" spans="1:10" ht="16.5" thickBot="1">
      <c r="A250" s="55">
        <v>247</v>
      </c>
      <c r="B250" s="179">
        <v>142</v>
      </c>
      <c r="C250" s="180">
        <v>247</v>
      </c>
      <c r="D250" s="169" t="s">
        <v>369</v>
      </c>
      <c r="E250" s="181">
        <v>0</v>
      </c>
      <c r="F250" s="181">
        <v>0</v>
      </c>
      <c r="G250" s="181">
        <v>0</v>
      </c>
      <c r="H250" s="181">
        <v>25</v>
      </c>
      <c r="I250" s="31" t="str">
        <f>IF(F250&gt;Data!$K$7,"National Record","-")</f>
        <v>-</v>
      </c>
      <c r="J250" s="31" t="str">
        <f>IF(F250&gt;Data!$M$7,"World Record","-")</f>
        <v>-</v>
      </c>
    </row>
    <row r="251" spans="1:10" ht="16.5" thickBot="1">
      <c r="A251" s="55">
        <v>248</v>
      </c>
      <c r="B251" s="182">
        <v>142</v>
      </c>
      <c r="C251" s="183">
        <v>248</v>
      </c>
      <c r="D251" s="170" t="s">
        <v>434</v>
      </c>
      <c r="E251" s="184">
        <v>0</v>
      </c>
      <c r="F251" s="184">
        <v>0</v>
      </c>
      <c r="G251" s="184">
        <v>0</v>
      </c>
      <c r="H251" s="184">
        <v>21</v>
      </c>
      <c r="I251" s="31" t="str">
        <f>IF(F251&gt;Data!$K$7,"National Record","-")</f>
        <v>-</v>
      </c>
      <c r="J251" s="31" t="str">
        <f>IF(F251&gt;Data!$M$7,"World Record","-")</f>
        <v>-</v>
      </c>
    </row>
    <row r="252" spans="1:10" ht="16.5" thickBot="1">
      <c r="A252" s="55">
        <v>249</v>
      </c>
      <c r="B252" s="179">
        <v>142</v>
      </c>
      <c r="C252" s="180">
        <v>248</v>
      </c>
      <c r="D252" s="169" t="s">
        <v>482</v>
      </c>
      <c r="E252" s="181">
        <v>0</v>
      </c>
      <c r="F252" s="181">
        <v>0</v>
      </c>
      <c r="G252" s="181">
        <v>0</v>
      </c>
      <c r="H252" s="181">
        <v>21</v>
      </c>
      <c r="I252" s="31" t="str">
        <f>IF(F252&gt;Data!$K$7,"National Record","-")</f>
        <v>-</v>
      </c>
      <c r="J252" s="31" t="str">
        <f>IF(F252&gt;Data!$M$7,"World Record","-")</f>
        <v>-</v>
      </c>
    </row>
    <row r="253" spans="1:10" ht="16.5" thickBot="1">
      <c r="A253" s="55">
        <v>250</v>
      </c>
      <c r="B253" s="182">
        <v>142</v>
      </c>
      <c r="C253" s="183">
        <v>248</v>
      </c>
      <c r="D253" s="170" t="s">
        <v>477</v>
      </c>
      <c r="E253" s="184">
        <v>0</v>
      </c>
      <c r="F253" s="184">
        <v>0</v>
      </c>
      <c r="G253" s="184">
        <v>0</v>
      </c>
      <c r="H253" s="184">
        <v>21</v>
      </c>
      <c r="I253" s="31" t="str">
        <f>IF(F253&gt;Data!$K$7,"National Record","-")</f>
        <v>-</v>
      </c>
      <c r="J253" s="31" t="str">
        <f>IF(F253&gt;Data!$M$7,"World Record","-")</f>
        <v>-</v>
      </c>
    </row>
    <row r="254" spans="1:10" ht="16.5" thickBot="1">
      <c r="A254" s="55">
        <v>251</v>
      </c>
      <c r="B254" s="171">
        <v>142</v>
      </c>
      <c r="C254" s="172">
        <v>248</v>
      </c>
      <c r="D254" s="173" t="s">
        <v>254</v>
      </c>
      <c r="E254" s="174">
        <v>0</v>
      </c>
      <c r="F254" s="174">
        <v>0</v>
      </c>
      <c r="G254" s="174">
        <v>0</v>
      </c>
      <c r="H254" s="174">
        <v>21</v>
      </c>
      <c r="I254" s="31" t="str">
        <f>IF(F254&gt;Data!$K$7,"National Record","-")</f>
        <v>-</v>
      </c>
      <c r="J254" s="31" t="str">
        <f>IF(F254&gt;Data!$M$7,"World Record","-")</f>
        <v>-</v>
      </c>
    </row>
    <row r="255" spans="1:10" ht="16.5" thickBot="1">
      <c r="A255" s="55">
        <v>252</v>
      </c>
      <c r="B255" s="182">
        <v>142</v>
      </c>
      <c r="C255" s="183">
        <v>248</v>
      </c>
      <c r="D255" s="170" t="s">
        <v>483</v>
      </c>
      <c r="E255" s="184">
        <v>0</v>
      </c>
      <c r="F255" s="184">
        <v>0</v>
      </c>
      <c r="G255" s="184">
        <v>0</v>
      </c>
      <c r="H255" s="184">
        <v>21</v>
      </c>
      <c r="I255" s="31" t="str">
        <f>IF(F255&gt;Data!$K$7,"National Record","-")</f>
        <v>-</v>
      </c>
      <c r="J255" s="31" t="str">
        <f>IF(F255&gt;Data!$M$7,"World Record","-")</f>
        <v>-</v>
      </c>
    </row>
    <row r="256" spans="1:10" ht="16.5" thickBot="1">
      <c r="A256" s="55">
        <v>253</v>
      </c>
      <c r="B256" s="179">
        <v>142</v>
      </c>
      <c r="C256" s="180">
        <v>248</v>
      </c>
      <c r="D256" s="169" t="s">
        <v>449</v>
      </c>
      <c r="E256" s="181">
        <v>0</v>
      </c>
      <c r="F256" s="181">
        <v>0</v>
      </c>
      <c r="G256" s="181">
        <v>0</v>
      </c>
      <c r="H256" s="181">
        <v>21</v>
      </c>
      <c r="I256" s="31" t="str">
        <f>IF(F256&gt;Data!$K$7,"National Record","-")</f>
        <v>-</v>
      </c>
      <c r="J256" s="31" t="str">
        <f>IF(F256&gt;Data!$M$7,"World Record","-")</f>
        <v>-</v>
      </c>
    </row>
    <row r="257" spans="1:10" ht="16.5" thickBot="1">
      <c r="A257" s="55">
        <v>254</v>
      </c>
      <c r="B257" s="182">
        <v>142</v>
      </c>
      <c r="C257" s="183">
        <v>248</v>
      </c>
      <c r="D257" s="170" t="s">
        <v>438</v>
      </c>
      <c r="E257" s="184">
        <v>0</v>
      </c>
      <c r="F257" s="184">
        <v>0</v>
      </c>
      <c r="G257" s="184">
        <v>0</v>
      </c>
      <c r="H257" s="184">
        <v>21</v>
      </c>
      <c r="I257" s="31" t="str">
        <f>IF(F257&gt;Data!$K$7,"National Record","-")</f>
        <v>-</v>
      </c>
      <c r="J257" s="31" t="str">
        <f>IF(F257&gt;Data!$M$7,"World Record","-")</f>
        <v>-</v>
      </c>
    </row>
    <row r="258" spans="1:10" ht="16.5" thickBot="1">
      <c r="A258" s="55">
        <v>255</v>
      </c>
      <c r="B258" s="179">
        <v>142</v>
      </c>
      <c r="C258" s="180">
        <v>248</v>
      </c>
      <c r="D258" s="169" t="s">
        <v>510</v>
      </c>
      <c r="E258" s="181">
        <v>0</v>
      </c>
      <c r="F258" s="181">
        <v>0</v>
      </c>
      <c r="G258" s="181">
        <v>0</v>
      </c>
      <c r="H258" s="181">
        <v>21</v>
      </c>
      <c r="I258" s="31" t="str">
        <f>IF(F258&gt;Data!$K$7,"National Record","-")</f>
        <v>-</v>
      </c>
      <c r="J258" s="31" t="str">
        <f>IF(F258&gt;Data!$M$7,"World Record","-")</f>
        <v>-</v>
      </c>
    </row>
    <row r="259" spans="1:10" ht="16.5" thickBot="1">
      <c r="A259" s="55">
        <v>256</v>
      </c>
      <c r="B259" s="182">
        <v>142</v>
      </c>
      <c r="C259" s="183">
        <v>248</v>
      </c>
      <c r="D259" s="170" t="s">
        <v>437</v>
      </c>
      <c r="E259" s="184">
        <v>0</v>
      </c>
      <c r="F259" s="184">
        <v>0</v>
      </c>
      <c r="G259" s="184">
        <v>0</v>
      </c>
      <c r="H259" s="184">
        <v>21</v>
      </c>
      <c r="I259" s="31" t="str">
        <f>IF(F259&gt;Data!$K$7,"National Record","-")</f>
        <v>-</v>
      </c>
      <c r="J259" s="31" t="str">
        <f>IF(F259&gt;Data!$M$7,"World Record","-")</f>
        <v>-</v>
      </c>
    </row>
    <row r="260" spans="1:10" ht="16.5" thickBot="1">
      <c r="A260" s="55">
        <v>257</v>
      </c>
      <c r="B260" s="179">
        <v>142</v>
      </c>
      <c r="C260" s="180">
        <v>248</v>
      </c>
      <c r="D260" s="169" t="s">
        <v>452</v>
      </c>
      <c r="E260" s="181">
        <v>0</v>
      </c>
      <c r="F260" s="181">
        <v>0</v>
      </c>
      <c r="G260" s="181">
        <v>0</v>
      </c>
      <c r="H260" s="181">
        <v>21</v>
      </c>
      <c r="I260" s="31" t="str">
        <f>IF(F260&gt;Data!$K$7,"National Record","-")</f>
        <v>-</v>
      </c>
      <c r="J260" s="31" t="str">
        <f>IF(F260&gt;Data!$M$7,"World Record","-")</f>
        <v>-</v>
      </c>
    </row>
    <row r="261" spans="1:10" ht="16.5" thickBot="1">
      <c r="A261" s="55">
        <v>258</v>
      </c>
      <c r="B261" s="182">
        <v>142</v>
      </c>
      <c r="C261" s="183">
        <v>248</v>
      </c>
      <c r="D261" s="170" t="s">
        <v>460</v>
      </c>
      <c r="E261" s="184">
        <v>0</v>
      </c>
      <c r="F261" s="184">
        <v>0</v>
      </c>
      <c r="G261" s="184">
        <v>0</v>
      </c>
      <c r="H261" s="184">
        <v>21</v>
      </c>
      <c r="I261" s="31" t="str">
        <f>IF(F261&gt;Data!$K$7,"National Record","-")</f>
        <v>-</v>
      </c>
      <c r="J261" s="31" t="str">
        <f>IF(F261&gt;Data!$M$7,"World Record","-")</f>
        <v>-</v>
      </c>
    </row>
    <row r="262" spans="1:10" ht="16.5" thickBot="1">
      <c r="A262" s="55">
        <v>259</v>
      </c>
      <c r="B262" s="179">
        <v>142</v>
      </c>
      <c r="C262" s="180">
        <v>248</v>
      </c>
      <c r="D262" s="169" t="s">
        <v>216</v>
      </c>
      <c r="E262" s="181">
        <v>0</v>
      </c>
      <c r="F262" s="181">
        <v>0</v>
      </c>
      <c r="G262" s="181">
        <v>0</v>
      </c>
      <c r="H262" s="181">
        <v>21</v>
      </c>
      <c r="I262" s="31" t="str">
        <f>IF(F262&gt;Data!$K$7,"National Record","-")</f>
        <v>-</v>
      </c>
      <c r="J262" s="31" t="str">
        <f>IF(F262&gt;Data!$M$7,"World Record","-")</f>
        <v>-</v>
      </c>
    </row>
    <row r="263" spans="1:10" ht="16.5" thickBot="1">
      <c r="A263" s="55">
        <v>260</v>
      </c>
      <c r="B263" s="182">
        <v>142</v>
      </c>
      <c r="C263" s="183">
        <v>248</v>
      </c>
      <c r="D263" s="170" t="s">
        <v>300</v>
      </c>
      <c r="E263" s="184">
        <v>0</v>
      </c>
      <c r="F263" s="184">
        <v>0</v>
      </c>
      <c r="G263" s="184">
        <v>0</v>
      </c>
      <c r="H263" s="184">
        <v>21</v>
      </c>
      <c r="I263" s="31" t="str">
        <f>IF(F263&gt;Data!$K$7,"National Record","-")</f>
        <v>-</v>
      </c>
      <c r="J263" s="31" t="str">
        <f>IF(F263&gt;Data!$M$7,"World Record","-")</f>
        <v>-</v>
      </c>
    </row>
    <row r="264" spans="1:10" ht="16.5" thickBot="1">
      <c r="A264" s="55">
        <v>261</v>
      </c>
      <c r="B264" s="179">
        <v>142</v>
      </c>
      <c r="C264" s="180">
        <v>248</v>
      </c>
      <c r="D264" s="169" t="s">
        <v>209</v>
      </c>
      <c r="E264" s="181">
        <v>0</v>
      </c>
      <c r="F264" s="181">
        <v>0</v>
      </c>
      <c r="G264" s="181">
        <v>0</v>
      </c>
      <c r="H264" s="181">
        <v>21</v>
      </c>
      <c r="I264" s="31" t="str">
        <f>IF(F264&gt;Data!$K$7,"National Record","-")</f>
        <v>-</v>
      </c>
      <c r="J264" s="31" t="str">
        <f>IF(F264&gt;Data!$M$7,"World Record","-")</f>
        <v>-</v>
      </c>
    </row>
    <row r="265" spans="1:10" ht="16.5" thickBot="1">
      <c r="A265" s="55">
        <v>262</v>
      </c>
      <c r="B265" s="182">
        <v>142</v>
      </c>
      <c r="C265" s="183">
        <v>248</v>
      </c>
      <c r="D265" s="170" t="s">
        <v>444</v>
      </c>
      <c r="E265" s="184">
        <v>0</v>
      </c>
      <c r="F265" s="184">
        <v>0</v>
      </c>
      <c r="G265" s="184">
        <v>0</v>
      </c>
      <c r="H265" s="184">
        <v>21</v>
      </c>
      <c r="I265" s="31" t="str">
        <f>IF(F265&gt;Data!$K$7,"National Record","-")</f>
        <v>-</v>
      </c>
      <c r="J265" s="31" t="str">
        <f>IF(F265&gt;Data!$M$7,"World Record","-")</f>
        <v>-</v>
      </c>
    </row>
    <row r="266" spans="1:10" ht="16.5" thickBot="1">
      <c r="A266" s="55">
        <v>263</v>
      </c>
      <c r="B266" s="179">
        <v>142</v>
      </c>
      <c r="C266" s="180">
        <v>263</v>
      </c>
      <c r="D266" s="169" t="s">
        <v>187</v>
      </c>
      <c r="E266" s="181">
        <v>0</v>
      </c>
      <c r="F266" s="181">
        <v>0</v>
      </c>
      <c r="G266" s="181">
        <v>0</v>
      </c>
      <c r="H266" s="181">
        <v>20</v>
      </c>
      <c r="I266" s="31" t="str">
        <f>IF(F266&gt;Data!$K$7,"National Record","-")</f>
        <v>-</v>
      </c>
      <c r="J266" s="31" t="str">
        <f>IF(F266&gt;Data!$M$7,"World Record","-")</f>
        <v>-</v>
      </c>
    </row>
    <row r="267" spans="1:10" ht="16.5" thickBot="1">
      <c r="A267" s="55">
        <v>264</v>
      </c>
      <c r="B267" s="182">
        <v>142</v>
      </c>
      <c r="C267" s="183">
        <v>264</v>
      </c>
      <c r="D267" s="170" t="s">
        <v>214</v>
      </c>
      <c r="E267" s="184">
        <v>0</v>
      </c>
      <c r="F267" s="184">
        <v>0</v>
      </c>
      <c r="G267" s="184">
        <v>0</v>
      </c>
      <c r="H267" s="184">
        <v>19</v>
      </c>
      <c r="I267" s="31" t="str">
        <f>IF(F267&gt;Data!$K$7,"National Record","-")</f>
        <v>-</v>
      </c>
      <c r="J267" s="31" t="str">
        <f>IF(F267&gt;Data!$M$7,"World Record","-")</f>
        <v>-</v>
      </c>
    </row>
    <row r="268" spans="1:10" ht="16.5" thickBot="1">
      <c r="A268" s="55">
        <v>265</v>
      </c>
      <c r="B268" s="179">
        <v>142</v>
      </c>
      <c r="C268" s="180">
        <v>265</v>
      </c>
      <c r="D268" s="169" t="s">
        <v>190</v>
      </c>
      <c r="E268" s="181">
        <v>0</v>
      </c>
      <c r="F268" s="181">
        <v>0</v>
      </c>
      <c r="G268" s="181">
        <v>0</v>
      </c>
      <c r="H268" s="181">
        <v>11</v>
      </c>
      <c r="I268" s="31" t="str">
        <f>IF(F268&gt;Data!$K$7,"National Record","-")</f>
        <v>-</v>
      </c>
      <c r="J268" s="31" t="str">
        <f>IF(F268&gt;Data!$M$7,"World Record","-")</f>
        <v>-</v>
      </c>
    </row>
    <row r="269" spans="1:10" ht="16.5" thickBot="1">
      <c r="A269" s="55">
        <v>266</v>
      </c>
      <c r="B269" s="182">
        <v>142</v>
      </c>
      <c r="C269" s="183">
        <v>265</v>
      </c>
      <c r="D269" s="170" t="s">
        <v>473</v>
      </c>
      <c r="E269" s="184">
        <v>0</v>
      </c>
      <c r="F269" s="184">
        <v>0</v>
      </c>
      <c r="G269" s="184">
        <v>0</v>
      </c>
      <c r="H269" s="184">
        <v>11</v>
      </c>
      <c r="I269" s="31" t="str">
        <f>IF(F269&gt;Data!$K$7,"National Record","-")</f>
        <v>-</v>
      </c>
      <c r="J269" s="31" t="str">
        <f>IF(F269&gt;Data!$M$7,"World Record","-")</f>
        <v>-</v>
      </c>
    </row>
    <row r="270" spans="1:10" ht="16.5" thickBot="1">
      <c r="A270" s="55">
        <v>267</v>
      </c>
      <c r="B270" s="179">
        <v>142</v>
      </c>
      <c r="C270" s="180">
        <v>265</v>
      </c>
      <c r="D270" s="169" t="s">
        <v>302</v>
      </c>
      <c r="E270" s="181">
        <v>0</v>
      </c>
      <c r="F270" s="181">
        <v>0</v>
      </c>
      <c r="G270" s="181">
        <v>0</v>
      </c>
      <c r="H270" s="181">
        <v>11</v>
      </c>
      <c r="I270" s="31" t="str">
        <f>IF(F270&gt;Data!$K$7,"National Record","-")</f>
        <v>-</v>
      </c>
      <c r="J270" s="31" t="str">
        <f>IF(F270&gt;Data!$M$7,"World Record","-")</f>
        <v>-</v>
      </c>
    </row>
    <row r="271" spans="1:10" ht="16.5" thickBot="1">
      <c r="A271" s="55">
        <v>268</v>
      </c>
      <c r="B271" s="182">
        <v>142</v>
      </c>
      <c r="C271" s="183">
        <v>265</v>
      </c>
      <c r="D271" s="170" t="s">
        <v>495</v>
      </c>
      <c r="E271" s="184">
        <v>0</v>
      </c>
      <c r="F271" s="184">
        <v>0</v>
      </c>
      <c r="G271" s="184">
        <v>0</v>
      </c>
      <c r="H271" s="184">
        <v>11</v>
      </c>
      <c r="I271" s="31" t="str">
        <f>IF(F271&gt;Data!$K$7,"National Record","-")</f>
        <v>-</v>
      </c>
      <c r="J271" s="31" t="str">
        <f>IF(F271&gt;Data!$M$7,"World Record","-")</f>
        <v>-</v>
      </c>
    </row>
    <row r="272" spans="1:10" ht="16.5" thickBot="1">
      <c r="A272" s="55">
        <v>269</v>
      </c>
      <c r="B272" s="179">
        <v>142</v>
      </c>
      <c r="C272" s="180">
        <v>265</v>
      </c>
      <c r="D272" s="169" t="s">
        <v>480</v>
      </c>
      <c r="E272" s="181">
        <v>0</v>
      </c>
      <c r="F272" s="181">
        <v>0</v>
      </c>
      <c r="G272" s="181">
        <v>0</v>
      </c>
      <c r="H272" s="181">
        <v>11</v>
      </c>
      <c r="I272" s="31" t="str">
        <f>IF(F272&gt;Data!$K$7,"National Record","-")</f>
        <v>-</v>
      </c>
      <c r="J272" s="31" t="str">
        <f>IF(F272&gt;Data!$M$7,"World Record","-")</f>
        <v>-</v>
      </c>
    </row>
    <row r="273" spans="1:10" ht="16.5" thickBot="1">
      <c r="A273" s="55">
        <v>270</v>
      </c>
      <c r="B273" s="182">
        <v>142</v>
      </c>
      <c r="C273" s="183">
        <v>265</v>
      </c>
      <c r="D273" s="170" t="s">
        <v>309</v>
      </c>
      <c r="E273" s="184">
        <v>0</v>
      </c>
      <c r="F273" s="184">
        <v>0</v>
      </c>
      <c r="G273" s="184">
        <v>0</v>
      </c>
      <c r="H273" s="184">
        <v>11</v>
      </c>
      <c r="I273" s="31" t="str">
        <f>IF(F273&gt;Data!$K$7,"National Record","-")</f>
        <v>-</v>
      </c>
      <c r="J273" s="31" t="str">
        <f>IF(F273&gt;Data!$M$7,"World Record","-")</f>
        <v>-</v>
      </c>
    </row>
    <row r="274" spans="1:10" ht="16.5" thickBot="1">
      <c r="A274" s="55">
        <v>271</v>
      </c>
      <c r="B274" s="179">
        <v>142</v>
      </c>
      <c r="C274" s="180">
        <v>265</v>
      </c>
      <c r="D274" s="169" t="s">
        <v>244</v>
      </c>
      <c r="E274" s="181">
        <v>0</v>
      </c>
      <c r="F274" s="181">
        <v>0</v>
      </c>
      <c r="G274" s="181">
        <v>0</v>
      </c>
      <c r="H274" s="181">
        <v>11</v>
      </c>
      <c r="I274" s="31" t="str">
        <f>IF(F274&gt;Data!$K$7,"National Record","-")</f>
        <v>-</v>
      </c>
      <c r="J274" s="31" t="str">
        <f>IF(F274&gt;Data!$M$7,"World Record","-")</f>
        <v>-</v>
      </c>
    </row>
    <row r="275" spans="1:10" ht="16.5" thickBot="1">
      <c r="A275" s="55">
        <v>272</v>
      </c>
      <c r="B275" s="182">
        <v>142</v>
      </c>
      <c r="C275" s="183">
        <v>265</v>
      </c>
      <c r="D275" s="170" t="s">
        <v>484</v>
      </c>
      <c r="E275" s="184">
        <v>0</v>
      </c>
      <c r="F275" s="184">
        <v>0</v>
      </c>
      <c r="G275" s="184">
        <v>0</v>
      </c>
      <c r="H275" s="184">
        <v>11</v>
      </c>
      <c r="I275" s="31" t="str">
        <f>IF(F275&gt;Data!$K$7,"National Record","-")</f>
        <v>-</v>
      </c>
      <c r="J275" s="31" t="str">
        <f>IF(F275&gt;Data!$M$7,"World Record","-")</f>
        <v>-</v>
      </c>
    </row>
    <row r="276" spans="1:10" ht="16.5" thickBot="1">
      <c r="A276" s="55">
        <v>273</v>
      </c>
      <c r="B276" s="179">
        <v>142</v>
      </c>
      <c r="C276" s="180">
        <v>265</v>
      </c>
      <c r="D276" s="169" t="s">
        <v>424</v>
      </c>
      <c r="E276" s="181">
        <v>0</v>
      </c>
      <c r="F276" s="181">
        <v>0</v>
      </c>
      <c r="G276" s="181">
        <v>0</v>
      </c>
      <c r="H276" s="181">
        <v>11</v>
      </c>
      <c r="I276" s="31" t="str">
        <f>IF(F276&gt;Data!$K$7,"National Record","-")</f>
        <v>-</v>
      </c>
      <c r="J276" s="31" t="str">
        <f>IF(F276&gt;Data!$M$7,"World Record","-")</f>
        <v>-</v>
      </c>
    </row>
    <row r="277" spans="1:10" ht="16.5" thickBot="1">
      <c r="A277" s="55">
        <v>274</v>
      </c>
      <c r="B277" s="182">
        <v>142</v>
      </c>
      <c r="C277" s="183">
        <v>265</v>
      </c>
      <c r="D277" s="170" t="s">
        <v>188</v>
      </c>
      <c r="E277" s="184">
        <v>0</v>
      </c>
      <c r="F277" s="184">
        <v>0</v>
      </c>
      <c r="G277" s="184">
        <v>0</v>
      </c>
      <c r="H277" s="184">
        <v>11</v>
      </c>
      <c r="I277" s="31" t="str">
        <f>IF(F277&gt;Data!$K$7,"National Record","-")</f>
        <v>-</v>
      </c>
      <c r="J277" s="31" t="str">
        <f>IF(F277&gt;Data!$M$7,"World Record","-")</f>
        <v>-</v>
      </c>
    </row>
    <row r="278" spans="1:10" ht="16.5" thickBot="1">
      <c r="A278" s="55">
        <v>275</v>
      </c>
      <c r="B278" s="179">
        <v>142</v>
      </c>
      <c r="C278" s="180">
        <v>265</v>
      </c>
      <c r="D278" s="169" t="s">
        <v>433</v>
      </c>
      <c r="E278" s="181">
        <v>0</v>
      </c>
      <c r="F278" s="181">
        <v>0</v>
      </c>
      <c r="G278" s="181">
        <v>0</v>
      </c>
      <c r="H278" s="181">
        <v>11</v>
      </c>
      <c r="I278" s="31" t="str">
        <f>IF(F278&gt;Data!$K$7,"National Record","-")</f>
        <v>-</v>
      </c>
      <c r="J278" s="31" t="str">
        <f>IF(F278&gt;Data!$M$7,"World Record","-")</f>
        <v>-</v>
      </c>
    </row>
    <row r="279" spans="1:10" ht="16.5" thickBot="1">
      <c r="A279" s="55">
        <v>276</v>
      </c>
      <c r="B279" s="182">
        <v>142</v>
      </c>
      <c r="C279" s="183">
        <v>265</v>
      </c>
      <c r="D279" s="170" t="s">
        <v>441</v>
      </c>
      <c r="E279" s="184">
        <v>0</v>
      </c>
      <c r="F279" s="184">
        <v>0</v>
      </c>
      <c r="G279" s="184">
        <v>0</v>
      </c>
      <c r="H279" s="184">
        <v>11</v>
      </c>
      <c r="I279" s="31" t="str">
        <f>IF(F279&gt;Data!$K$7,"National Record","-")</f>
        <v>-</v>
      </c>
      <c r="J279" s="31" t="str">
        <f>IF(F279&gt;Data!$M$7,"World Record","-")</f>
        <v>-</v>
      </c>
    </row>
    <row r="280" spans="1:10" ht="16.5" thickBot="1">
      <c r="A280" s="55">
        <v>277</v>
      </c>
      <c r="B280" s="179">
        <v>142</v>
      </c>
      <c r="C280" s="180">
        <v>265</v>
      </c>
      <c r="D280" s="169" t="s">
        <v>423</v>
      </c>
      <c r="E280" s="181">
        <v>0</v>
      </c>
      <c r="F280" s="181">
        <v>0</v>
      </c>
      <c r="G280" s="181">
        <v>0</v>
      </c>
      <c r="H280" s="181">
        <v>11</v>
      </c>
      <c r="I280" s="31" t="str">
        <f>IF(F280&gt;Data!$K$7,"National Record","-")</f>
        <v>-</v>
      </c>
      <c r="J280" s="31" t="str">
        <f>IF(F280&gt;Data!$M$7,"World Record","-")</f>
        <v>-</v>
      </c>
    </row>
    <row r="281" spans="1:10" ht="16.5" thickBot="1">
      <c r="A281" s="55">
        <v>278</v>
      </c>
      <c r="B281" s="182">
        <v>142</v>
      </c>
      <c r="C281" s="183">
        <v>265</v>
      </c>
      <c r="D281" s="170" t="s">
        <v>166</v>
      </c>
      <c r="E281" s="184">
        <v>0</v>
      </c>
      <c r="F281" s="184">
        <v>0</v>
      </c>
      <c r="G281" s="184">
        <v>0</v>
      </c>
      <c r="H281" s="184">
        <v>11</v>
      </c>
      <c r="I281" s="31" t="str">
        <f>IF(F281&gt;Data!$K$7,"National Record","-")</f>
        <v>-</v>
      </c>
      <c r="J281" s="31" t="str">
        <f>IF(F281&gt;Data!$M$7,"World Record","-")</f>
        <v>-</v>
      </c>
    </row>
    <row r="282" spans="1:10" ht="16.5" thickBot="1">
      <c r="A282" s="55">
        <v>279</v>
      </c>
      <c r="B282" s="179">
        <v>142</v>
      </c>
      <c r="C282" s="180">
        <v>265</v>
      </c>
      <c r="D282" s="169" t="s">
        <v>487</v>
      </c>
      <c r="E282" s="181">
        <v>0</v>
      </c>
      <c r="F282" s="181">
        <v>0</v>
      </c>
      <c r="G282" s="181">
        <v>0</v>
      </c>
      <c r="H282" s="181">
        <v>11</v>
      </c>
      <c r="I282" s="31" t="str">
        <f>IF(F282&gt;Data!$K$7,"National Record","-")</f>
        <v>-</v>
      </c>
      <c r="J282" s="31" t="str">
        <f>IF(F282&gt;Data!$M$7,"World Record","-")</f>
        <v>-</v>
      </c>
    </row>
    <row r="283" spans="1:10" ht="16.5" thickBot="1">
      <c r="A283" s="55">
        <v>280</v>
      </c>
      <c r="B283" s="182">
        <v>142</v>
      </c>
      <c r="C283" s="183">
        <v>265</v>
      </c>
      <c r="D283" s="170" t="s">
        <v>425</v>
      </c>
      <c r="E283" s="184">
        <v>0</v>
      </c>
      <c r="F283" s="184">
        <v>0</v>
      </c>
      <c r="G283" s="184">
        <v>0</v>
      </c>
      <c r="H283" s="184">
        <v>11</v>
      </c>
      <c r="I283" s="31" t="str">
        <f>IF(F283&gt;Data!$K$7,"National Record","-")</f>
        <v>-</v>
      </c>
      <c r="J283" s="31" t="str">
        <f>IF(F283&gt;Data!$M$7,"World Record","-")</f>
        <v>-</v>
      </c>
    </row>
    <row r="284" spans="1:10" ht="16.5" thickBot="1">
      <c r="A284" s="55">
        <v>281</v>
      </c>
      <c r="B284" s="179">
        <v>142</v>
      </c>
      <c r="C284" s="180">
        <v>265</v>
      </c>
      <c r="D284" s="169" t="s">
        <v>162</v>
      </c>
      <c r="E284" s="181">
        <v>0</v>
      </c>
      <c r="F284" s="181">
        <v>0</v>
      </c>
      <c r="G284" s="181">
        <v>0</v>
      </c>
      <c r="H284" s="181">
        <v>11</v>
      </c>
      <c r="I284" s="31" t="str">
        <f>IF(F284&gt;Data!$K$7,"National Record","-")</f>
        <v>-</v>
      </c>
      <c r="J284" s="31" t="str">
        <f>IF(F284&gt;Data!$M$7,"World Record","-")</f>
        <v>-</v>
      </c>
    </row>
    <row r="285" spans="1:10" ht="16.5" thickBot="1">
      <c r="A285" s="55">
        <v>282</v>
      </c>
      <c r="B285" s="182">
        <v>142</v>
      </c>
      <c r="C285" s="183">
        <v>282</v>
      </c>
      <c r="D285" s="170" t="s">
        <v>481</v>
      </c>
      <c r="E285" s="184">
        <v>0</v>
      </c>
      <c r="F285" s="184">
        <v>0</v>
      </c>
      <c r="G285" s="184">
        <v>0</v>
      </c>
      <c r="H285" s="184">
        <v>8</v>
      </c>
      <c r="I285" s="31" t="str">
        <f>IF(F285&gt;Data!$K$7,"National Record","-")</f>
        <v>-</v>
      </c>
      <c r="J285" s="31" t="str">
        <f>IF(F285&gt;Data!$M$7,"World Record","-")</f>
        <v>-</v>
      </c>
    </row>
    <row r="286" spans="1:10" ht="16.5" thickBot="1">
      <c r="A286" s="55">
        <v>283</v>
      </c>
      <c r="B286" s="179">
        <v>142</v>
      </c>
      <c r="C286" s="180">
        <v>283</v>
      </c>
      <c r="D286" s="169" t="s">
        <v>346</v>
      </c>
      <c r="E286" s="181">
        <v>0</v>
      </c>
      <c r="F286" s="181">
        <v>0</v>
      </c>
      <c r="G286" s="181">
        <v>0</v>
      </c>
      <c r="H286" s="181">
        <v>0</v>
      </c>
      <c r="I286" s="31" t="str">
        <f>IF(F286&gt;Data!$K$7,"National Record","-")</f>
        <v>-</v>
      </c>
      <c r="J286" s="31" t="str">
        <f>IF(F286&gt;Data!$M$7,"World Record","-")</f>
        <v>-</v>
      </c>
    </row>
    <row r="287" spans="1:10" ht="16.5" thickBot="1">
      <c r="A287" s="55">
        <v>284</v>
      </c>
      <c r="B287" s="182">
        <v>142</v>
      </c>
      <c r="C287" s="183">
        <v>283</v>
      </c>
      <c r="D287" s="170" t="s">
        <v>184</v>
      </c>
      <c r="E287" s="184">
        <v>0</v>
      </c>
      <c r="F287" s="184">
        <v>0</v>
      </c>
      <c r="G287" s="184">
        <v>0</v>
      </c>
      <c r="H287" s="184">
        <v>0</v>
      </c>
      <c r="I287" s="31" t="str">
        <f>IF(F287&gt;Data!$K$7,"National Record","-")</f>
        <v>-</v>
      </c>
      <c r="J287" s="31" t="str">
        <f>IF(F287&gt;Data!$M$7,"World Record","-")</f>
        <v>-</v>
      </c>
    </row>
    <row r="288" spans="1:10" ht="16.5" thickBot="1">
      <c r="A288" s="55">
        <v>285</v>
      </c>
      <c r="B288" s="179">
        <v>142</v>
      </c>
      <c r="C288" s="180">
        <v>283</v>
      </c>
      <c r="D288" s="169" t="s">
        <v>261</v>
      </c>
      <c r="E288" s="181">
        <v>0</v>
      </c>
      <c r="F288" s="181">
        <v>0</v>
      </c>
      <c r="G288" s="181">
        <v>0</v>
      </c>
      <c r="H288" s="181">
        <v>0</v>
      </c>
      <c r="I288" s="31" t="str">
        <f>IF(F288&gt;Data!$K$7,"National Record","-")</f>
        <v>-</v>
      </c>
      <c r="J288" s="31" t="str">
        <f>IF(F288&gt;Data!$M$7,"World Record","-")</f>
        <v>-</v>
      </c>
    </row>
    <row r="289" spans="1:10" ht="16.5" thickBot="1">
      <c r="A289" s="55">
        <v>286</v>
      </c>
      <c r="B289" s="182">
        <v>142</v>
      </c>
      <c r="C289" s="183">
        <v>283</v>
      </c>
      <c r="D289" s="170" t="s">
        <v>349</v>
      </c>
      <c r="E289" s="184">
        <v>0</v>
      </c>
      <c r="F289" s="184">
        <v>0</v>
      </c>
      <c r="G289" s="184">
        <v>0</v>
      </c>
      <c r="H289" s="184">
        <v>0</v>
      </c>
      <c r="I289" s="31" t="str">
        <f>IF(F289&gt;Data!$K$7,"National Record","-")</f>
        <v>-</v>
      </c>
      <c r="J289" s="31" t="str">
        <f>IF(F289&gt;Data!$M$7,"World Record","-")</f>
        <v>-</v>
      </c>
    </row>
    <row r="290" spans="1:10" ht="16.5" thickBot="1">
      <c r="A290" s="55">
        <v>287</v>
      </c>
      <c r="B290" s="179">
        <v>142</v>
      </c>
      <c r="C290" s="180">
        <v>283</v>
      </c>
      <c r="D290" s="169" t="s">
        <v>419</v>
      </c>
      <c r="E290" s="181">
        <v>0</v>
      </c>
      <c r="F290" s="181">
        <v>0</v>
      </c>
      <c r="G290" s="181">
        <v>0</v>
      </c>
      <c r="H290" s="181">
        <v>0</v>
      </c>
      <c r="I290" s="31" t="str">
        <f>IF(F290&gt;Data!$K$7,"National Record","-")</f>
        <v>-</v>
      </c>
      <c r="J290" s="31" t="str">
        <f>IF(F290&gt;Data!$M$7,"World Record","-")</f>
        <v>-</v>
      </c>
    </row>
    <row r="291" spans="1:10" ht="16.5" thickBot="1">
      <c r="A291" s="55">
        <v>288</v>
      </c>
      <c r="B291" s="182">
        <v>142</v>
      </c>
      <c r="C291" s="183">
        <v>283</v>
      </c>
      <c r="D291" s="170" t="s">
        <v>497</v>
      </c>
      <c r="E291" s="184">
        <v>0</v>
      </c>
      <c r="F291" s="184">
        <v>0</v>
      </c>
      <c r="G291" s="184">
        <v>0</v>
      </c>
      <c r="H291" s="184">
        <v>0</v>
      </c>
      <c r="I291" s="31" t="str">
        <f>IF(F291&gt;Data!$K$7,"National Record","-")</f>
        <v>-</v>
      </c>
      <c r="J291" s="31" t="str">
        <f>IF(F291&gt;Data!$M$7,"World Record","-")</f>
        <v>-</v>
      </c>
    </row>
    <row r="292" spans="1:10" ht="16.5" thickBot="1">
      <c r="A292" s="55">
        <v>289</v>
      </c>
      <c r="B292" s="179">
        <v>142</v>
      </c>
      <c r="C292" s="180">
        <v>283</v>
      </c>
      <c r="D292" s="169" t="s">
        <v>192</v>
      </c>
      <c r="E292" s="181">
        <v>0</v>
      </c>
      <c r="F292" s="181">
        <v>0</v>
      </c>
      <c r="G292" s="181">
        <v>0</v>
      </c>
      <c r="H292" s="181">
        <v>0</v>
      </c>
      <c r="I292" s="31" t="str">
        <f>IF(F292&gt;Data!$K$7,"National Record","-")</f>
        <v>-</v>
      </c>
      <c r="J292" s="31" t="str">
        <f>IF(F292&gt;Data!$M$7,"World Record","-")</f>
        <v>-</v>
      </c>
    </row>
    <row r="293" spans="1:10" ht="16.5" thickBot="1">
      <c r="A293" s="55">
        <v>290</v>
      </c>
      <c r="B293" s="182">
        <v>142</v>
      </c>
      <c r="C293" s="183">
        <v>283</v>
      </c>
      <c r="D293" s="170" t="s">
        <v>491</v>
      </c>
      <c r="E293" s="184">
        <v>0</v>
      </c>
      <c r="F293" s="184">
        <v>0</v>
      </c>
      <c r="G293" s="184">
        <v>0</v>
      </c>
      <c r="H293" s="184">
        <v>0</v>
      </c>
      <c r="I293" s="31" t="str">
        <f>IF(F293&gt;Data!$K$7,"National Record","-")</f>
        <v>-</v>
      </c>
      <c r="J293" s="31" t="str">
        <f>IF(F293&gt;Data!$M$7,"World Record","-")</f>
        <v>-</v>
      </c>
    </row>
    <row r="294" spans="1:10" ht="16.5" thickBot="1">
      <c r="A294" s="55">
        <v>291</v>
      </c>
      <c r="B294" s="179">
        <v>142</v>
      </c>
      <c r="C294" s="180">
        <v>283</v>
      </c>
      <c r="D294" s="169" t="s">
        <v>450</v>
      </c>
      <c r="E294" s="181">
        <v>0</v>
      </c>
      <c r="F294" s="181">
        <v>0</v>
      </c>
      <c r="G294" s="181">
        <v>0</v>
      </c>
      <c r="H294" s="181">
        <v>0</v>
      </c>
      <c r="I294" s="31" t="str">
        <f>IF(F294&gt;Data!$K$7,"National Record","-")</f>
        <v>-</v>
      </c>
      <c r="J294" s="31" t="str">
        <f>IF(F294&gt;Data!$M$7,"World Record","-")</f>
        <v>-</v>
      </c>
    </row>
    <row r="295" spans="1:10" ht="16.5" thickBot="1">
      <c r="A295" s="55">
        <v>292</v>
      </c>
      <c r="B295" s="182">
        <v>142</v>
      </c>
      <c r="C295" s="183">
        <v>283</v>
      </c>
      <c r="D295" s="170" t="s">
        <v>212</v>
      </c>
      <c r="E295" s="184">
        <v>0</v>
      </c>
      <c r="F295" s="184">
        <v>0</v>
      </c>
      <c r="G295" s="184">
        <v>0</v>
      </c>
      <c r="H295" s="184">
        <v>0</v>
      </c>
      <c r="I295" s="31" t="str">
        <f>IF(F295&gt;Data!$K$7,"National Record","-")</f>
        <v>-</v>
      </c>
      <c r="J295" s="31" t="str">
        <f>IF(F295&gt;Data!$M$7,"World Record","-")</f>
        <v>-</v>
      </c>
    </row>
    <row r="296" spans="1:10" ht="16.5" thickBot="1">
      <c r="A296" s="55">
        <v>293</v>
      </c>
      <c r="B296" s="179">
        <v>142</v>
      </c>
      <c r="C296" s="180">
        <v>283</v>
      </c>
      <c r="D296" s="169" t="s">
        <v>355</v>
      </c>
      <c r="E296" s="181">
        <v>0</v>
      </c>
      <c r="F296" s="181">
        <v>0</v>
      </c>
      <c r="G296" s="181">
        <v>0</v>
      </c>
      <c r="H296" s="181">
        <v>0</v>
      </c>
      <c r="I296" s="31" t="str">
        <f>IF(F296&gt;Data!$K$7,"National Record","-")</f>
        <v>-</v>
      </c>
      <c r="J296" s="31" t="str">
        <f>IF(F296&gt;Data!$M$7,"World Record","-")</f>
        <v>-</v>
      </c>
    </row>
    <row r="297" spans="1:10" ht="16.5" thickBot="1">
      <c r="A297" s="55">
        <v>294</v>
      </c>
      <c r="B297" s="182">
        <v>142</v>
      </c>
      <c r="C297" s="183">
        <v>283</v>
      </c>
      <c r="D297" s="170" t="s">
        <v>210</v>
      </c>
      <c r="E297" s="184">
        <v>0</v>
      </c>
      <c r="F297" s="184">
        <v>0</v>
      </c>
      <c r="G297" s="184">
        <v>0</v>
      </c>
      <c r="H297" s="184">
        <v>0</v>
      </c>
      <c r="I297" s="31" t="str">
        <f>IF(F297&gt;Data!$K$7,"National Record","-")</f>
        <v>-</v>
      </c>
      <c r="J297" s="31" t="str">
        <f>IF(F297&gt;Data!$M$7,"World Record","-")</f>
        <v>-</v>
      </c>
    </row>
    <row r="298" spans="1:10" ht="16.5" thickBot="1">
      <c r="A298" s="55">
        <v>295</v>
      </c>
      <c r="B298" s="179">
        <v>142</v>
      </c>
      <c r="C298" s="180">
        <v>283</v>
      </c>
      <c r="D298" s="169" t="s">
        <v>272</v>
      </c>
      <c r="E298" s="181">
        <v>0</v>
      </c>
      <c r="F298" s="181">
        <v>0</v>
      </c>
      <c r="G298" s="181">
        <v>0</v>
      </c>
      <c r="H298" s="181">
        <v>0</v>
      </c>
      <c r="I298" s="31" t="str">
        <f>IF(F298&gt;Data!$K$7,"National Record","-")</f>
        <v>-</v>
      </c>
      <c r="J298" s="31" t="str">
        <f>IF(F298&gt;Data!$M$7,"World Record","-")</f>
        <v>-</v>
      </c>
    </row>
    <row r="299" spans="1:10" ht="16.5" thickBot="1">
      <c r="A299" s="55">
        <v>296</v>
      </c>
      <c r="B299" s="182">
        <v>142</v>
      </c>
      <c r="C299" s="183">
        <v>283</v>
      </c>
      <c r="D299" s="170" t="s">
        <v>186</v>
      </c>
      <c r="E299" s="184">
        <v>0</v>
      </c>
      <c r="F299" s="184">
        <v>0</v>
      </c>
      <c r="G299" s="184">
        <v>0</v>
      </c>
      <c r="H299" s="184">
        <v>0</v>
      </c>
      <c r="I299" s="31" t="str">
        <f>IF(F299&gt;Data!$K$7,"National Record","-")</f>
        <v>-</v>
      </c>
      <c r="J299" s="31" t="str">
        <f>IF(F299&gt;Data!$M$7,"World Record","-")</f>
        <v>-</v>
      </c>
    </row>
    <row r="300" spans="1:10" ht="16.5" thickBot="1">
      <c r="A300" s="55">
        <v>297</v>
      </c>
      <c r="B300" s="179">
        <v>142</v>
      </c>
      <c r="C300" s="180">
        <v>283</v>
      </c>
      <c r="D300" s="169" t="s">
        <v>436</v>
      </c>
      <c r="E300" s="181">
        <v>0</v>
      </c>
      <c r="F300" s="181">
        <v>0</v>
      </c>
      <c r="G300" s="181">
        <v>0</v>
      </c>
      <c r="H300" s="181">
        <v>0</v>
      </c>
      <c r="I300" s="31" t="str">
        <f>IF(F300&gt;Data!$K$7,"National Record","-")</f>
        <v>-</v>
      </c>
      <c r="J300" s="31" t="str">
        <f>IF(F300&gt;Data!$M$7,"World Record","-")</f>
        <v>-</v>
      </c>
    </row>
    <row r="301" spans="1:10" ht="16.5" thickBot="1">
      <c r="A301" s="55">
        <v>298</v>
      </c>
      <c r="B301" s="182">
        <v>142</v>
      </c>
      <c r="C301" s="183">
        <v>283</v>
      </c>
      <c r="D301" s="170" t="s">
        <v>277</v>
      </c>
      <c r="E301" s="184">
        <v>0</v>
      </c>
      <c r="F301" s="184">
        <v>0</v>
      </c>
      <c r="G301" s="184">
        <v>0</v>
      </c>
      <c r="H301" s="184">
        <v>0</v>
      </c>
      <c r="I301" s="31" t="str">
        <f>IF(F301&gt;Data!$K$7,"National Record","-")</f>
        <v>-</v>
      </c>
      <c r="J301" s="31" t="str">
        <f>IF(F301&gt;Data!$M$7,"World Record","-")</f>
        <v>-</v>
      </c>
    </row>
    <row r="302" spans="1:10" ht="16.5" thickBot="1">
      <c r="A302" s="55">
        <v>299</v>
      </c>
      <c r="B302" s="179">
        <v>142</v>
      </c>
      <c r="C302" s="180">
        <v>283</v>
      </c>
      <c r="D302" s="169" t="s">
        <v>283</v>
      </c>
      <c r="E302" s="181">
        <v>0</v>
      </c>
      <c r="F302" s="181">
        <v>0</v>
      </c>
      <c r="G302" s="181">
        <v>0</v>
      </c>
      <c r="H302" s="181">
        <v>0</v>
      </c>
      <c r="I302" s="31" t="str">
        <f>IF(F302&gt;Data!$K$7,"National Record","-")</f>
        <v>-</v>
      </c>
      <c r="J302" s="31" t="str">
        <f>IF(F302&gt;Data!$M$7,"World Record","-")</f>
        <v>-</v>
      </c>
    </row>
    <row r="303" spans="1:10" ht="16.5" thickBot="1">
      <c r="A303" s="55">
        <v>300</v>
      </c>
      <c r="B303" s="182">
        <v>142</v>
      </c>
      <c r="C303" s="183">
        <v>283</v>
      </c>
      <c r="D303" s="170" t="s">
        <v>390</v>
      </c>
      <c r="E303" s="184">
        <v>0</v>
      </c>
      <c r="F303" s="184">
        <v>0</v>
      </c>
      <c r="G303" s="184">
        <v>0</v>
      </c>
      <c r="H303" s="184">
        <v>0</v>
      </c>
      <c r="I303" s="31" t="str">
        <f>IF(F303&gt;Data!$K$7,"National Record","-")</f>
        <v>-</v>
      </c>
      <c r="J303" s="31" t="str">
        <f>IF(F303&gt;Data!$M$7,"World Record","-")</f>
        <v>-</v>
      </c>
    </row>
    <row r="304" spans="1:10" ht="16.5" thickBot="1">
      <c r="A304" s="55">
        <v>301</v>
      </c>
      <c r="B304" s="179">
        <v>142</v>
      </c>
      <c r="C304" s="180">
        <v>283</v>
      </c>
      <c r="D304" s="169" t="s">
        <v>488</v>
      </c>
      <c r="E304" s="181">
        <v>0</v>
      </c>
      <c r="F304" s="181">
        <v>0</v>
      </c>
      <c r="G304" s="181">
        <v>0</v>
      </c>
      <c r="H304" s="181">
        <v>0</v>
      </c>
      <c r="I304" s="31" t="str">
        <f>IF(F304&gt;Data!$K$7,"National Record","-")</f>
        <v>-</v>
      </c>
      <c r="J304" s="31" t="str">
        <f>IF(F304&gt;Data!$M$7,"World Record","-")</f>
        <v>-</v>
      </c>
    </row>
    <row r="305" spans="1:10" ht="16.5" thickBot="1">
      <c r="A305" s="55">
        <v>302</v>
      </c>
      <c r="B305" s="182">
        <v>142</v>
      </c>
      <c r="C305" s="183">
        <v>283</v>
      </c>
      <c r="D305" s="170" t="s">
        <v>405</v>
      </c>
      <c r="E305" s="184">
        <v>0</v>
      </c>
      <c r="F305" s="184">
        <v>0</v>
      </c>
      <c r="G305" s="184">
        <v>0</v>
      </c>
      <c r="H305" s="184">
        <v>0</v>
      </c>
      <c r="I305" s="31" t="str">
        <f>IF(F305&gt;Data!$K$7,"National Record","-")</f>
        <v>-</v>
      </c>
      <c r="J305" s="31" t="str">
        <f>IF(F305&gt;Data!$M$7,"World Record","-")</f>
        <v>-</v>
      </c>
    </row>
    <row r="306" spans="1:10" ht="16.5" thickBot="1">
      <c r="A306" s="55">
        <v>303</v>
      </c>
      <c r="B306" s="179">
        <v>142</v>
      </c>
      <c r="C306" s="180">
        <v>283</v>
      </c>
      <c r="D306" s="169" t="s">
        <v>308</v>
      </c>
      <c r="E306" s="181">
        <v>0</v>
      </c>
      <c r="F306" s="181">
        <v>0</v>
      </c>
      <c r="G306" s="181">
        <v>0</v>
      </c>
      <c r="H306" s="181">
        <v>0</v>
      </c>
      <c r="I306" s="31" t="str">
        <f>IF(F306&gt;Data!$K$7,"National Record","-")</f>
        <v>-</v>
      </c>
      <c r="J306" s="31" t="str">
        <f>IF(F306&gt;Data!$M$7,"World Record","-")</f>
        <v>-</v>
      </c>
    </row>
    <row r="307" spans="1:10" ht="16.5" thickBot="1">
      <c r="A307" s="55">
        <v>304</v>
      </c>
      <c r="B307" s="182">
        <v>142</v>
      </c>
      <c r="C307" s="183">
        <v>283</v>
      </c>
      <c r="D307" s="170" t="s">
        <v>258</v>
      </c>
      <c r="E307" s="184">
        <v>0</v>
      </c>
      <c r="F307" s="184">
        <v>0</v>
      </c>
      <c r="G307" s="184">
        <v>0</v>
      </c>
      <c r="H307" s="184">
        <v>0</v>
      </c>
      <c r="I307" s="31" t="str">
        <f>IF(F307&gt;Data!$K$7,"National Record","-")</f>
        <v>-</v>
      </c>
      <c r="J307" s="31" t="str">
        <f>IF(F307&gt;Data!$M$7,"World Record","-")</f>
        <v>-</v>
      </c>
    </row>
    <row r="308" spans="1:10" ht="16.5" thickBot="1">
      <c r="A308" s="55">
        <v>305</v>
      </c>
      <c r="B308" s="179">
        <v>142</v>
      </c>
      <c r="C308" s="180">
        <v>283</v>
      </c>
      <c r="D308" s="169" t="s">
        <v>260</v>
      </c>
      <c r="E308" s="181">
        <v>0</v>
      </c>
      <c r="F308" s="181">
        <v>0</v>
      </c>
      <c r="G308" s="181">
        <v>0</v>
      </c>
      <c r="H308" s="181">
        <v>0</v>
      </c>
      <c r="I308" s="31" t="str">
        <f>IF(F308&gt;Data!$K$7,"National Record","-")</f>
        <v>-</v>
      </c>
      <c r="J308" s="31" t="str">
        <f>IF(F308&gt;Data!$M$7,"World Record","-")</f>
        <v>-</v>
      </c>
    </row>
    <row r="309" spans="1:10" ht="16.5" thickBot="1">
      <c r="A309" s="55">
        <v>306</v>
      </c>
      <c r="B309" s="182">
        <v>142</v>
      </c>
      <c r="C309" s="183">
        <v>283</v>
      </c>
      <c r="D309" s="170" t="s">
        <v>315</v>
      </c>
      <c r="E309" s="184">
        <v>0</v>
      </c>
      <c r="F309" s="184">
        <v>0</v>
      </c>
      <c r="G309" s="184">
        <v>0</v>
      </c>
      <c r="H309" s="184">
        <v>0</v>
      </c>
      <c r="I309" s="31" t="str">
        <f>IF(F309&gt;Data!$K$7,"National Record","-")</f>
        <v>-</v>
      </c>
      <c r="J309" s="31" t="str">
        <f>IF(F309&gt;Data!$M$7,"World Record","-")</f>
        <v>-</v>
      </c>
    </row>
    <row r="310" spans="1:10" ht="16.5" thickBot="1">
      <c r="A310" s="55">
        <v>307</v>
      </c>
      <c r="B310" s="179">
        <v>142</v>
      </c>
      <c r="C310" s="180">
        <v>283</v>
      </c>
      <c r="D310" s="169" t="s">
        <v>347</v>
      </c>
      <c r="E310" s="181">
        <v>0</v>
      </c>
      <c r="F310" s="181">
        <v>0</v>
      </c>
      <c r="G310" s="181">
        <v>0</v>
      </c>
      <c r="H310" s="181">
        <v>0</v>
      </c>
      <c r="I310" s="31" t="str">
        <f>IF(F310&gt;Data!$K$7,"National Record","-")</f>
        <v>-</v>
      </c>
      <c r="J310" s="31" t="str">
        <f>IF(F310&gt;Data!$M$7,"World Record","-")</f>
        <v>-</v>
      </c>
    </row>
    <row r="311" spans="1:10" ht="16.5" thickBot="1">
      <c r="A311" s="55">
        <v>308</v>
      </c>
      <c r="B311" s="182">
        <v>142</v>
      </c>
      <c r="C311" s="183">
        <v>283</v>
      </c>
      <c r="D311" s="170" t="s">
        <v>269</v>
      </c>
      <c r="E311" s="184">
        <v>0</v>
      </c>
      <c r="F311" s="184">
        <v>0</v>
      </c>
      <c r="G311" s="184">
        <v>0</v>
      </c>
      <c r="H311" s="184">
        <v>0</v>
      </c>
      <c r="I311" s="31" t="str">
        <f>IF(F311&gt;Data!$K$7,"National Record","-")</f>
        <v>-</v>
      </c>
      <c r="J311" s="31" t="str">
        <f>IF(F311&gt;Data!$M$7,"World Record","-")</f>
        <v>-</v>
      </c>
    </row>
    <row r="312" spans="1:10" ht="16.5" thickBot="1">
      <c r="A312" s="55">
        <v>309</v>
      </c>
      <c r="B312" s="179">
        <v>142</v>
      </c>
      <c r="C312" s="180">
        <v>283</v>
      </c>
      <c r="D312" s="169" t="s">
        <v>172</v>
      </c>
      <c r="E312" s="181">
        <v>0</v>
      </c>
      <c r="F312" s="181">
        <v>0</v>
      </c>
      <c r="G312" s="181">
        <v>0</v>
      </c>
      <c r="H312" s="181">
        <v>0</v>
      </c>
      <c r="I312" s="31" t="str">
        <f>IF(F312&gt;Data!$K$7,"National Record","-")</f>
        <v>-</v>
      </c>
      <c r="J312" s="31" t="str">
        <f>IF(F312&gt;Data!$M$7,"World Record","-")</f>
        <v>-</v>
      </c>
    </row>
    <row r="313" spans="1:10" ht="16.5" thickBot="1">
      <c r="A313" s="55">
        <v>310</v>
      </c>
      <c r="B313" s="182">
        <v>142</v>
      </c>
      <c r="C313" s="183">
        <v>283</v>
      </c>
      <c r="D313" s="170" t="s">
        <v>476</v>
      </c>
      <c r="E313" s="184">
        <v>0</v>
      </c>
      <c r="F313" s="184">
        <v>0</v>
      </c>
      <c r="G313" s="184">
        <v>0</v>
      </c>
      <c r="H313" s="184">
        <v>0</v>
      </c>
      <c r="I313" s="31" t="str">
        <f>IF(F313&gt;Data!$K$7,"National Record","-")</f>
        <v>-</v>
      </c>
      <c r="J313" s="31" t="str">
        <f>IF(F313&gt;Data!$M$7,"World Record","-")</f>
        <v>-</v>
      </c>
    </row>
    <row r="314" spans="1:10" ht="16.5" thickBot="1">
      <c r="A314" s="55">
        <v>311</v>
      </c>
      <c r="B314" s="179">
        <v>142</v>
      </c>
      <c r="C314" s="180">
        <v>283</v>
      </c>
      <c r="D314" s="169" t="s">
        <v>297</v>
      </c>
      <c r="E314" s="181">
        <v>0</v>
      </c>
      <c r="F314" s="181">
        <v>0</v>
      </c>
      <c r="G314" s="181">
        <v>0</v>
      </c>
      <c r="H314" s="181">
        <v>0</v>
      </c>
      <c r="I314" s="31" t="str">
        <f>IF(F314&gt;Data!$K$7,"National Record","-")</f>
        <v>-</v>
      </c>
      <c r="J314" s="31" t="str">
        <f>IF(F314&gt;Data!$M$7,"World Record","-")</f>
        <v>-</v>
      </c>
    </row>
    <row r="315" spans="1:10" ht="16.5" thickBot="1">
      <c r="A315" s="55">
        <v>312</v>
      </c>
      <c r="B315" s="182">
        <v>142</v>
      </c>
      <c r="C315" s="183">
        <v>283</v>
      </c>
      <c r="D315" s="170" t="s">
        <v>215</v>
      </c>
      <c r="E315" s="184">
        <v>0</v>
      </c>
      <c r="F315" s="184">
        <v>0</v>
      </c>
      <c r="G315" s="184">
        <v>0</v>
      </c>
      <c r="H315" s="184">
        <v>0</v>
      </c>
      <c r="I315" s="31" t="str">
        <f>IF(F315&gt;Data!$K$7,"National Record","-")</f>
        <v>-</v>
      </c>
      <c r="J315" s="31" t="str">
        <f>IF(F315&gt;Data!$M$7,"World Record","-")</f>
        <v>-</v>
      </c>
    </row>
    <row r="316" spans="1:10" ht="16.5" thickBot="1">
      <c r="A316" s="55">
        <v>313</v>
      </c>
      <c r="B316" s="179">
        <v>142</v>
      </c>
      <c r="C316" s="180">
        <v>283</v>
      </c>
      <c r="D316" s="169" t="s">
        <v>485</v>
      </c>
      <c r="E316" s="181">
        <v>0</v>
      </c>
      <c r="F316" s="181">
        <v>0</v>
      </c>
      <c r="G316" s="181">
        <v>0</v>
      </c>
      <c r="H316" s="181">
        <v>0</v>
      </c>
      <c r="I316" s="31" t="str">
        <f>IF(F316&gt;Data!$K$7,"National Record","-")</f>
        <v>-</v>
      </c>
      <c r="J316" s="31" t="str">
        <f>IF(F316&gt;Data!$M$7,"World Record","-")</f>
        <v>-</v>
      </c>
    </row>
    <row r="317" spans="1:10" ht="16.5" thickBot="1">
      <c r="A317" s="55">
        <v>314</v>
      </c>
      <c r="B317" s="182">
        <v>142</v>
      </c>
      <c r="C317" s="183">
        <v>283</v>
      </c>
      <c r="D317" s="170" t="s">
        <v>185</v>
      </c>
      <c r="E317" s="184">
        <v>0</v>
      </c>
      <c r="F317" s="184">
        <v>0</v>
      </c>
      <c r="G317" s="184">
        <v>0</v>
      </c>
      <c r="H317" s="184">
        <v>0</v>
      </c>
      <c r="I317" s="31" t="str">
        <f>IF(F317&gt;Data!$K$7,"National Record","-")</f>
        <v>-</v>
      </c>
      <c r="J317" s="31" t="str">
        <f>IF(F317&gt;Data!$M$7,"World Record","-")</f>
        <v>-</v>
      </c>
    </row>
    <row r="318" spans="1:10" ht="16.5" thickBot="1">
      <c r="A318" s="55">
        <v>315</v>
      </c>
      <c r="B318" s="179">
        <v>142</v>
      </c>
      <c r="C318" s="180">
        <v>283</v>
      </c>
      <c r="D318" s="169" t="s">
        <v>175</v>
      </c>
      <c r="E318" s="181">
        <v>0</v>
      </c>
      <c r="F318" s="181">
        <v>0</v>
      </c>
      <c r="G318" s="181">
        <v>0</v>
      </c>
      <c r="H318" s="181">
        <v>0</v>
      </c>
      <c r="I318" s="31" t="str">
        <f>IF(F318&gt;Data!$K$7,"National Record","-")</f>
        <v>-</v>
      </c>
      <c r="J318" s="31" t="str">
        <f>IF(F318&gt;Data!$M$7,"World Record","-")</f>
        <v>-</v>
      </c>
    </row>
    <row r="319" spans="1:10" ht="16.5" thickBot="1">
      <c r="A319" s="55">
        <v>316</v>
      </c>
      <c r="B319" s="182">
        <v>142</v>
      </c>
      <c r="C319" s="183">
        <v>283</v>
      </c>
      <c r="D319" s="170" t="s">
        <v>173</v>
      </c>
      <c r="E319" s="184">
        <v>0</v>
      </c>
      <c r="F319" s="184">
        <v>0</v>
      </c>
      <c r="G319" s="184">
        <v>0</v>
      </c>
      <c r="H319" s="184">
        <v>0</v>
      </c>
      <c r="I319" s="31" t="str">
        <f>IF(F319&gt;Data!$K$7,"National Record","-")</f>
        <v>-</v>
      </c>
      <c r="J319" s="31" t="str">
        <f>IF(F319&gt;Data!$M$7,"World Record","-")</f>
        <v>-</v>
      </c>
    </row>
    <row r="320" spans="1:10" ht="16.5" thickBot="1">
      <c r="A320" s="55">
        <v>317</v>
      </c>
      <c r="B320" s="179">
        <v>142</v>
      </c>
      <c r="C320" s="180">
        <v>283</v>
      </c>
      <c r="D320" s="169" t="s">
        <v>270</v>
      </c>
      <c r="E320" s="181">
        <v>0</v>
      </c>
      <c r="F320" s="181">
        <v>0</v>
      </c>
      <c r="G320" s="181">
        <v>0</v>
      </c>
      <c r="H320" s="181">
        <v>0</v>
      </c>
      <c r="I320" s="31" t="str">
        <f>IF(F320&gt;Data!$K$7,"National Record","-")</f>
        <v>-</v>
      </c>
      <c r="J320" s="31" t="str">
        <f>IF(F320&gt;Data!$M$7,"World Record","-")</f>
        <v>-</v>
      </c>
    </row>
    <row r="321" spans="1:10" ht="16.5" thickBot="1">
      <c r="A321" s="55">
        <v>318</v>
      </c>
      <c r="B321" s="182">
        <v>142</v>
      </c>
      <c r="C321" s="183">
        <v>283</v>
      </c>
      <c r="D321" s="170" t="s">
        <v>189</v>
      </c>
      <c r="E321" s="184">
        <v>0</v>
      </c>
      <c r="F321" s="184">
        <v>0</v>
      </c>
      <c r="G321" s="184">
        <v>0</v>
      </c>
      <c r="H321" s="184">
        <v>0</v>
      </c>
      <c r="I321" s="31" t="str">
        <f>IF(F321&gt;Data!$K$7,"National Record","-")</f>
        <v>-</v>
      </c>
      <c r="J321" s="31" t="str">
        <f>IF(F321&gt;Data!$M$7,"World Record","-")</f>
        <v>-</v>
      </c>
    </row>
    <row r="322" spans="1:10" ht="16.5" thickBot="1">
      <c r="A322" s="55">
        <v>319</v>
      </c>
      <c r="B322" s="179">
        <v>142</v>
      </c>
      <c r="C322" s="180">
        <v>283</v>
      </c>
      <c r="D322" s="169" t="s">
        <v>280</v>
      </c>
      <c r="E322" s="181">
        <v>0</v>
      </c>
      <c r="F322" s="181">
        <v>0</v>
      </c>
      <c r="G322" s="181">
        <v>0</v>
      </c>
      <c r="H322" s="181">
        <v>0</v>
      </c>
      <c r="I322" s="31" t="str">
        <f>IF(F322&gt;Data!$K$7,"National Record","-")</f>
        <v>-</v>
      </c>
      <c r="J322" s="31" t="str">
        <f>IF(F322&gt;Data!$M$7,"World Record","-")</f>
        <v>-</v>
      </c>
    </row>
    <row r="323" spans="1:10" ht="16.5" thickBot="1">
      <c r="A323" s="55">
        <v>320</v>
      </c>
      <c r="B323" s="182">
        <v>142</v>
      </c>
      <c r="C323" s="183">
        <v>283</v>
      </c>
      <c r="D323" s="170" t="s">
        <v>350</v>
      </c>
      <c r="E323" s="184">
        <v>0</v>
      </c>
      <c r="F323" s="184">
        <v>0</v>
      </c>
      <c r="G323" s="184">
        <v>0</v>
      </c>
      <c r="H323" s="184">
        <v>0</v>
      </c>
      <c r="I323" s="31" t="str">
        <f>IF(F323&gt;Data!$K$7,"National Record","-")</f>
        <v>-</v>
      </c>
      <c r="J323" s="31" t="str">
        <f>IF(F323&gt;Data!$M$7,"World Record","-")</f>
        <v>-</v>
      </c>
    </row>
    <row r="324" spans="1:10" ht="16.5" thickBot="1">
      <c r="A324" s="55">
        <v>321</v>
      </c>
      <c r="B324" s="179">
        <v>142</v>
      </c>
      <c r="C324" s="180">
        <v>283</v>
      </c>
      <c r="D324" s="169" t="s">
        <v>177</v>
      </c>
      <c r="E324" s="181">
        <v>0</v>
      </c>
      <c r="F324" s="181">
        <v>0</v>
      </c>
      <c r="G324" s="181">
        <v>0</v>
      </c>
      <c r="H324" s="181">
        <v>0</v>
      </c>
      <c r="I324" s="31" t="str">
        <f>IF(F324&gt;Data!$K$7,"National Record","-")</f>
        <v>-</v>
      </c>
      <c r="J324" s="31" t="str">
        <f>IF(F324&gt;Data!$M$7,"World Record","-")</f>
        <v>-</v>
      </c>
    </row>
    <row r="325" spans="1:10" ht="16.5" thickBot="1">
      <c r="A325" s="55">
        <v>322</v>
      </c>
      <c r="B325" s="182">
        <v>142</v>
      </c>
      <c r="C325" s="183">
        <v>283</v>
      </c>
      <c r="D325" s="170" t="s">
        <v>303</v>
      </c>
      <c r="E325" s="184">
        <v>0</v>
      </c>
      <c r="F325" s="184">
        <v>0</v>
      </c>
      <c r="G325" s="184">
        <v>0</v>
      </c>
      <c r="H325" s="184">
        <v>0</v>
      </c>
      <c r="I325" s="31" t="str">
        <f>IF(F325&gt;Data!$K$7,"National Record","-")</f>
        <v>-</v>
      </c>
      <c r="J325" s="31" t="str">
        <f>IF(F325&gt;Data!$M$7,"World Record","-")</f>
        <v>-</v>
      </c>
    </row>
    <row r="326" spans="1:10" ht="16.5" thickBot="1">
      <c r="A326" s="55">
        <v>323</v>
      </c>
      <c r="B326" s="179">
        <v>142</v>
      </c>
      <c r="C326" s="180">
        <v>283</v>
      </c>
      <c r="D326" s="169" t="s">
        <v>345</v>
      </c>
      <c r="E326" s="181">
        <v>0</v>
      </c>
      <c r="F326" s="181">
        <v>0</v>
      </c>
      <c r="G326" s="181">
        <v>0</v>
      </c>
      <c r="H326" s="181">
        <v>0</v>
      </c>
      <c r="I326" s="31" t="str">
        <f>IF(F326&gt;Data!$K$7,"National Record","-")</f>
        <v>-</v>
      </c>
      <c r="J326" s="31" t="str">
        <f>IF(F326&gt;Data!$M$7,"World Record","-")</f>
        <v>-</v>
      </c>
    </row>
    <row r="327" spans="1:10" ht="16.5" thickBot="1">
      <c r="A327" s="55">
        <v>324</v>
      </c>
      <c r="B327" s="182">
        <v>142</v>
      </c>
      <c r="C327" s="183">
        <v>283</v>
      </c>
      <c r="D327" s="170" t="s">
        <v>271</v>
      </c>
      <c r="E327" s="184">
        <v>0</v>
      </c>
      <c r="F327" s="184">
        <v>0</v>
      </c>
      <c r="G327" s="184">
        <v>0</v>
      </c>
      <c r="H327" s="184">
        <v>0</v>
      </c>
      <c r="I327" s="31" t="str">
        <f>IF(F327&gt;Data!$K$7,"National Record","-")</f>
        <v>-</v>
      </c>
      <c r="J327" s="31" t="str">
        <f>IF(F327&gt;Data!$M$7,"World Record","-")</f>
        <v>-</v>
      </c>
    </row>
    <row r="328" spans="1:10" ht="16.5" thickBot="1">
      <c r="A328" s="55">
        <v>325</v>
      </c>
      <c r="B328" s="179">
        <v>142</v>
      </c>
      <c r="C328" s="180">
        <v>283</v>
      </c>
      <c r="D328" s="169" t="s">
        <v>387</v>
      </c>
      <c r="E328" s="181">
        <v>0</v>
      </c>
      <c r="F328" s="181">
        <v>0</v>
      </c>
      <c r="G328" s="181">
        <v>0</v>
      </c>
      <c r="H328" s="181">
        <v>0</v>
      </c>
      <c r="I328" s="31" t="str">
        <f>IF(F328&gt;Data!$K$7,"National Record","-")</f>
        <v>-</v>
      </c>
      <c r="J328" s="31" t="str">
        <f>IF(F328&gt;Data!$M$7,"World Record","-")</f>
        <v>-</v>
      </c>
    </row>
    <row r="329" spans="1:10" ht="16.5" thickBot="1">
      <c r="A329" s="55">
        <v>326</v>
      </c>
      <c r="B329" s="182">
        <v>142</v>
      </c>
      <c r="C329" s="183">
        <v>283</v>
      </c>
      <c r="D329" s="170" t="s">
        <v>304</v>
      </c>
      <c r="E329" s="184">
        <v>0</v>
      </c>
      <c r="F329" s="184">
        <v>0</v>
      </c>
      <c r="G329" s="184">
        <v>0</v>
      </c>
      <c r="H329" s="184">
        <v>0</v>
      </c>
      <c r="I329" s="31" t="str">
        <f>IF(F329&gt;Data!$K$7,"National Record","-")</f>
        <v>-</v>
      </c>
      <c r="J329" s="31" t="str">
        <f>IF(F329&gt;Data!$M$7,"World Record","-")</f>
        <v>-</v>
      </c>
    </row>
    <row r="330" spans="1:10" ht="16.5" thickBot="1">
      <c r="A330" s="55">
        <v>327</v>
      </c>
      <c r="B330" s="179">
        <v>142</v>
      </c>
      <c r="C330" s="180">
        <v>283</v>
      </c>
      <c r="D330" s="169" t="s">
        <v>284</v>
      </c>
      <c r="E330" s="181">
        <v>0</v>
      </c>
      <c r="F330" s="181">
        <v>0</v>
      </c>
      <c r="G330" s="181">
        <v>0</v>
      </c>
      <c r="H330" s="181">
        <v>0</v>
      </c>
      <c r="I330" s="31" t="str">
        <f>IF(F330&gt;Data!$K$7,"National Record","-")</f>
        <v>-</v>
      </c>
      <c r="J330" s="31" t="str">
        <f>IF(F330&gt;Data!$M$7,"World Record","-")</f>
        <v>-</v>
      </c>
    </row>
    <row r="331" spans="1:10" ht="16.5" thickBot="1">
      <c r="A331" s="55">
        <v>328</v>
      </c>
      <c r="B331" s="182">
        <v>142</v>
      </c>
      <c r="C331" s="183">
        <v>283</v>
      </c>
      <c r="D331" s="170" t="s">
        <v>342</v>
      </c>
      <c r="E331" s="184">
        <v>0</v>
      </c>
      <c r="F331" s="184">
        <v>0</v>
      </c>
      <c r="G331" s="184">
        <v>0</v>
      </c>
      <c r="H331" s="184">
        <v>0</v>
      </c>
      <c r="I331" s="31" t="str">
        <f>IF(F331&gt;Data!$K$7,"National Record","-")</f>
        <v>-</v>
      </c>
      <c r="J331" s="31" t="str">
        <f>IF(F331&gt;Data!$M$7,"World Record","-")</f>
        <v>-</v>
      </c>
    </row>
    <row r="332" spans="1:10" ht="16.5" thickBot="1">
      <c r="A332" s="55">
        <v>329</v>
      </c>
      <c r="B332" s="179">
        <v>142</v>
      </c>
      <c r="C332" s="180">
        <v>283</v>
      </c>
      <c r="D332" s="169" t="s">
        <v>470</v>
      </c>
      <c r="E332" s="181">
        <v>0</v>
      </c>
      <c r="F332" s="181">
        <v>0</v>
      </c>
      <c r="G332" s="181">
        <v>0</v>
      </c>
      <c r="H332" s="181">
        <v>0</v>
      </c>
      <c r="I332" s="31" t="str">
        <f>IF(F332&gt;Data!$K$7,"National Record","-")</f>
        <v>-</v>
      </c>
      <c r="J332" s="31" t="str">
        <f>IF(F332&gt;Data!$M$7,"World Record","-")</f>
        <v>-</v>
      </c>
    </row>
    <row r="333" spans="1:10" ht="16.5" thickBot="1">
      <c r="A333" s="55">
        <v>330</v>
      </c>
      <c r="B333" s="182">
        <v>142</v>
      </c>
      <c r="C333" s="183">
        <v>283</v>
      </c>
      <c r="D333" s="170" t="s">
        <v>313</v>
      </c>
      <c r="E333" s="184">
        <v>0</v>
      </c>
      <c r="F333" s="184">
        <v>0</v>
      </c>
      <c r="G333" s="184">
        <v>0</v>
      </c>
      <c r="H333" s="184">
        <v>0</v>
      </c>
      <c r="I333" s="31" t="str">
        <f>IF(F333&gt;Data!$K$7,"National Record","-")</f>
        <v>-</v>
      </c>
      <c r="J333" s="31" t="str">
        <f>IF(F333&gt;Data!$M$7,"World Record","-")</f>
        <v>-</v>
      </c>
    </row>
    <row r="334" spans="1:10" ht="16.5" thickBot="1">
      <c r="A334" s="55">
        <v>331</v>
      </c>
      <c r="B334" s="179">
        <v>142</v>
      </c>
      <c r="C334" s="180">
        <v>283</v>
      </c>
      <c r="D334" s="169" t="s">
        <v>298</v>
      </c>
      <c r="E334" s="181">
        <v>0</v>
      </c>
      <c r="F334" s="181">
        <v>0</v>
      </c>
      <c r="G334" s="181">
        <v>0</v>
      </c>
      <c r="H334" s="181">
        <v>0</v>
      </c>
      <c r="I334" s="31" t="str">
        <f>IF(F334&gt;Data!$K$7,"National Record","-")</f>
        <v>-</v>
      </c>
      <c r="J334" s="31" t="str">
        <f>IF(F334&gt;Data!$M$7,"World Record","-")</f>
        <v>-</v>
      </c>
    </row>
    <row r="335" spans="1:10" ht="16.5" thickBot="1">
      <c r="A335" s="55">
        <v>332</v>
      </c>
      <c r="B335" s="182">
        <v>142</v>
      </c>
      <c r="C335" s="183">
        <v>283</v>
      </c>
      <c r="D335" s="170" t="s">
        <v>176</v>
      </c>
      <c r="E335" s="184">
        <v>0</v>
      </c>
      <c r="F335" s="184">
        <v>0</v>
      </c>
      <c r="G335" s="184">
        <v>0</v>
      </c>
      <c r="H335" s="184">
        <v>0</v>
      </c>
      <c r="I335" s="31" t="str">
        <f>IF(F335&gt;Data!$K$7,"National Record","-")</f>
        <v>-</v>
      </c>
      <c r="J335" s="31" t="str">
        <f>IF(F335&gt;Data!$M$7,"World Record","-")</f>
        <v>-</v>
      </c>
    </row>
    <row r="336" spans="1:10" ht="16.5" thickBot="1">
      <c r="A336" s="55">
        <v>333</v>
      </c>
      <c r="B336" s="179">
        <v>142</v>
      </c>
      <c r="C336" s="180">
        <v>283</v>
      </c>
      <c r="D336" s="169" t="s">
        <v>262</v>
      </c>
      <c r="E336" s="181">
        <v>0</v>
      </c>
      <c r="F336" s="181">
        <v>0</v>
      </c>
      <c r="G336" s="181">
        <v>0</v>
      </c>
      <c r="H336" s="181">
        <v>0</v>
      </c>
      <c r="I336" s="31" t="str">
        <f>IF(F336&gt;Data!$K$7,"National Record","-")</f>
        <v>-</v>
      </c>
      <c r="J336" s="31" t="str">
        <f>IF(F336&gt;Data!$M$7,"World Record","-")</f>
        <v>-</v>
      </c>
    </row>
    <row r="337" spans="1:11" ht="16.5" thickBot="1">
      <c r="A337" s="55">
        <v>334</v>
      </c>
      <c r="B337" s="182">
        <v>142</v>
      </c>
      <c r="C337" s="183">
        <v>283</v>
      </c>
      <c r="D337" s="170" t="s">
        <v>265</v>
      </c>
      <c r="E337" s="184">
        <v>0</v>
      </c>
      <c r="F337" s="184">
        <v>0</v>
      </c>
      <c r="G337" s="184">
        <v>0</v>
      </c>
      <c r="H337" s="184">
        <v>0</v>
      </c>
      <c r="I337" s="31" t="str">
        <f>IF(F337&gt;Data!$K$7,"National Record","-")</f>
        <v>-</v>
      </c>
      <c r="J337" s="31" t="str">
        <f>IF(F337&gt;Data!$M$7,"World Record","-")</f>
        <v>-</v>
      </c>
    </row>
    <row r="338" spans="1:11" ht="16.5" thickBot="1">
      <c r="A338" s="55">
        <v>335</v>
      </c>
      <c r="B338" s="179">
        <v>142</v>
      </c>
      <c r="C338" s="180">
        <v>283</v>
      </c>
      <c r="D338" s="169" t="s">
        <v>221</v>
      </c>
      <c r="E338" s="181">
        <v>0</v>
      </c>
      <c r="F338" s="181">
        <v>0</v>
      </c>
      <c r="G338" s="181">
        <v>0</v>
      </c>
      <c r="H338" s="181">
        <v>0</v>
      </c>
      <c r="I338" s="31" t="str">
        <f>IF(F338&gt;Data!$K$7,"National Record","-")</f>
        <v>-</v>
      </c>
      <c r="J338" s="31" t="str">
        <f>IF(F338&gt;Data!$M$7,"World Record","-")</f>
        <v>-</v>
      </c>
    </row>
    <row r="339" spans="1:11" ht="16.5" thickBot="1">
      <c r="A339" s="55">
        <v>336</v>
      </c>
      <c r="B339" s="182">
        <v>142</v>
      </c>
      <c r="C339" s="183">
        <v>283</v>
      </c>
      <c r="D339" s="170" t="s">
        <v>279</v>
      </c>
      <c r="E339" s="184">
        <v>0</v>
      </c>
      <c r="F339" s="184">
        <v>0</v>
      </c>
      <c r="G339" s="184">
        <v>0</v>
      </c>
      <c r="H339" s="184">
        <v>0</v>
      </c>
      <c r="I339" s="31" t="str">
        <f>IF(F339&gt;Data!$K$7,"National Record","-")</f>
        <v>-</v>
      </c>
      <c r="J339" s="31" t="str">
        <f>IF(F339&gt;Data!$M$7,"World Record","-")</f>
        <v>-</v>
      </c>
    </row>
    <row r="340" spans="1:11" ht="16.5" thickBot="1">
      <c r="A340" s="55">
        <v>337</v>
      </c>
      <c r="B340" s="179">
        <v>142</v>
      </c>
      <c r="C340" s="180">
        <v>283</v>
      </c>
      <c r="D340" s="169" t="s">
        <v>163</v>
      </c>
      <c r="E340" s="181">
        <v>0</v>
      </c>
      <c r="F340" s="181">
        <v>0</v>
      </c>
      <c r="G340" s="181">
        <v>0</v>
      </c>
      <c r="H340" s="181">
        <v>0</v>
      </c>
      <c r="I340" s="31" t="str">
        <f>IF(F340&gt;Data!$K$7,"National Record","-")</f>
        <v>-</v>
      </c>
      <c r="J340" s="31" t="str">
        <f>IF(F340&gt;Data!$M$7,"World Record","-")</f>
        <v>-</v>
      </c>
    </row>
    <row r="341" spans="1:11" ht="16.5" thickBot="1">
      <c r="A341" s="55">
        <v>338</v>
      </c>
      <c r="B341" s="182">
        <v>142</v>
      </c>
      <c r="C341" s="183">
        <v>283</v>
      </c>
      <c r="D341" s="170" t="s">
        <v>486</v>
      </c>
      <c r="E341" s="184">
        <v>0</v>
      </c>
      <c r="F341" s="184">
        <v>0</v>
      </c>
      <c r="G341" s="184">
        <v>0</v>
      </c>
      <c r="H341" s="184">
        <v>0</v>
      </c>
      <c r="I341" s="31" t="str">
        <f>IF(F341&gt;Data!$K$7,"National Record","-")</f>
        <v>-</v>
      </c>
      <c r="J341" s="31" t="str">
        <f>IF(F341&gt;Data!$M$7,"World Record","-")</f>
        <v>-</v>
      </c>
    </row>
    <row r="342" spans="1:11" ht="16.5" thickBot="1">
      <c r="A342" s="55">
        <v>339</v>
      </c>
      <c r="B342" s="179">
        <v>142</v>
      </c>
      <c r="C342" s="180">
        <v>283</v>
      </c>
      <c r="D342" s="169" t="s">
        <v>383</v>
      </c>
      <c r="E342" s="181">
        <v>0</v>
      </c>
      <c r="F342" s="181">
        <v>0</v>
      </c>
      <c r="G342" s="181">
        <v>0</v>
      </c>
      <c r="H342" s="181">
        <v>0</v>
      </c>
      <c r="I342" s="31" t="str">
        <f>IF(F342&gt;Data!$K$7,"National Record","-")</f>
        <v>-</v>
      </c>
      <c r="J342" s="31" t="str">
        <f>IF(F342&gt;Data!$M$7,"World Record","-")</f>
        <v>-</v>
      </c>
    </row>
    <row r="343" spans="1:11" ht="16.5" thickBot="1">
      <c r="A343" s="55">
        <v>340</v>
      </c>
      <c r="B343" s="182">
        <v>142</v>
      </c>
      <c r="C343" s="183">
        <v>283</v>
      </c>
      <c r="D343" s="170" t="s">
        <v>168</v>
      </c>
      <c r="E343" s="184">
        <v>0</v>
      </c>
      <c r="F343" s="184">
        <v>0</v>
      </c>
      <c r="G343" s="184">
        <v>0</v>
      </c>
      <c r="H343" s="184">
        <v>0</v>
      </c>
      <c r="I343" s="31" t="str">
        <f>IF(F343&gt;Data!$K$7,"National Record","-")</f>
        <v>-</v>
      </c>
      <c r="J343" s="31" t="str">
        <f>IF(F343&gt;Data!$M$7,"World Record","-")</f>
        <v>-</v>
      </c>
    </row>
    <row r="344" spans="1:11" ht="16.5" thickBot="1">
      <c r="A344" s="55">
        <v>341</v>
      </c>
      <c r="B344" s="179">
        <v>142</v>
      </c>
      <c r="C344" s="180">
        <v>283</v>
      </c>
      <c r="D344" s="169" t="s">
        <v>494</v>
      </c>
      <c r="E344" s="181">
        <v>0</v>
      </c>
      <c r="F344" s="181">
        <v>0</v>
      </c>
      <c r="G344" s="181">
        <v>0</v>
      </c>
      <c r="H344" s="181">
        <v>0</v>
      </c>
      <c r="I344" s="31" t="str">
        <f>IF(F344&gt;Data!$K$7,"National Record","-")</f>
        <v>-</v>
      </c>
      <c r="J344" s="31" t="str">
        <f>IF(F344&gt;Data!$M$7,"World Record","-")</f>
        <v>-</v>
      </c>
    </row>
    <row r="345" spans="1:11" ht="16.5" thickBot="1">
      <c r="A345" s="55">
        <v>342</v>
      </c>
      <c r="B345" s="182">
        <v>142</v>
      </c>
      <c r="C345" s="183">
        <v>283</v>
      </c>
      <c r="D345" s="170" t="s">
        <v>451</v>
      </c>
      <c r="E345" s="184">
        <v>0</v>
      </c>
      <c r="F345" s="184">
        <v>0</v>
      </c>
      <c r="G345" s="184">
        <v>0</v>
      </c>
      <c r="H345" s="184">
        <v>0</v>
      </c>
      <c r="I345" s="31" t="str">
        <f>IF(F345&gt;Data!$K$7,"National Record","-")</f>
        <v>-</v>
      </c>
      <c r="J345" s="31" t="str">
        <f>IF(F345&gt;Data!$M$7,"World Record","-")</f>
        <v>-</v>
      </c>
    </row>
    <row r="346" spans="1:11" ht="16.5" thickBot="1">
      <c r="A346" s="55">
        <v>343</v>
      </c>
      <c r="B346" s="179">
        <v>142</v>
      </c>
      <c r="C346" s="180">
        <v>283</v>
      </c>
      <c r="D346" s="169" t="s">
        <v>205</v>
      </c>
      <c r="E346" s="181">
        <v>0</v>
      </c>
      <c r="F346" s="181">
        <v>0</v>
      </c>
      <c r="G346" s="181">
        <v>0</v>
      </c>
      <c r="H346" s="181">
        <v>0</v>
      </c>
      <c r="I346" s="31" t="str">
        <f>IF(F346&gt;Data!$K$7,"National Record","-")</f>
        <v>-</v>
      </c>
      <c r="J346" s="31" t="str">
        <f>IF(F346&gt;Data!$M$7,"World Record","-")</f>
        <v>-</v>
      </c>
    </row>
    <row r="347" spans="1:11" ht="16.5" thickBot="1">
      <c r="A347" s="55">
        <v>344</v>
      </c>
      <c r="B347" s="182">
        <v>142</v>
      </c>
      <c r="C347" s="183">
        <v>283</v>
      </c>
      <c r="D347" s="170" t="s">
        <v>314</v>
      </c>
      <c r="E347" s="184">
        <v>0</v>
      </c>
      <c r="F347" s="184">
        <v>0</v>
      </c>
      <c r="G347" s="184">
        <v>0</v>
      </c>
      <c r="H347" s="184">
        <v>0</v>
      </c>
      <c r="I347" s="31" t="str">
        <f>IF(F347&gt;Data!$K$7,"National Record","-")</f>
        <v>-</v>
      </c>
      <c r="J347" s="31" t="str">
        <f>IF(F347&gt;Data!$M$7,"World Record","-")</f>
        <v>-</v>
      </c>
    </row>
    <row r="348" spans="1:11" ht="16.5" thickBot="1">
      <c r="A348" s="55">
        <v>345</v>
      </c>
      <c r="B348" s="179">
        <v>142</v>
      </c>
      <c r="C348" s="180">
        <v>283</v>
      </c>
      <c r="D348" s="169" t="s">
        <v>366</v>
      </c>
      <c r="E348" s="181">
        <v>0</v>
      </c>
      <c r="F348" s="181">
        <v>0</v>
      </c>
      <c r="G348" s="181">
        <v>0</v>
      </c>
      <c r="H348" s="181">
        <v>0</v>
      </c>
      <c r="I348" s="31" t="str">
        <f>IF(F348&gt;Data!$K$7,"National Record","-")</f>
        <v>-</v>
      </c>
      <c r="J348" s="31" t="str">
        <f>IF(F348&gt;Data!$M$7,"World Record","-")</f>
        <v>-</v>
      </c>
    </row>
    <row r="349" spans="1:11" ht="16.5" thickBot="1">
      <c r="A349" s="55">
        <v>346</v>
      </c>
      <c r="B349" s="182">
        <v>142</v>
      </c>
      <c r="C349" s="183">
        <v>283</v>
      </c>
      <c r="D349" s="170" t="s">
        <v>325</v>
      </c>
      <c r="E349" s="184">
        <v>0</v>
      </c>
      <c r="F349" s="184">
        <v>0</v>
      </c>
      <c r="G349" s="184">
        <v>0</v>
      </c>
      <c r="H349" s="184">
        <v>0</v>
      </c>
      <c r="I349" s="31" t="str">
        <f>IF(F349&gt;Data!$K$7,"National Record","-")</f>
        <v>-</v>
      </c>
      <c r="J349" s="31" t="str">
        <f>IF(F349&gt;Data!$M$7,"World Record","-")</f>
        <v>-</v>
      </c>
    </row>
    <row r="350" spans="1:11" ht="16.5" thickBot="1">
      <c r="A350" s="55">
        <v>347</v>
      </c>
      <c r="B350" s="179">
        <v>142</v>
      </c>
      <c r="C350" s="180">
        <v>283</v>
      </c>
      <c r="D350" s="169" t="s">
        <v>181</v>
      </c>
      <c r="E350" s="181">
        <v>0</v>
      </c>
      <c r="F350" s="181">
        <v>0</v>
      </c>
      <c r="G350" s="181">
        <v>0</v>
      </c>
      <c r="H350" s="181">
        <v>0</v>
      </c>
      <c r="I350" s="31" t="str">
        <f>IF(F350&gt;Data!$K$7,"National Record","-")</f>
        <v>-</v>
      </c>
      <c r="J350" s="31" t="str">
        <f>IF(F350&gt;Data!$M$7,"World Record","-")</f>
        <v>-</v>
      </c>
    </row>
    <row r="351" spans="1:11" s="118" customFormat="1" ht="16.5" thickBot="1">
      <c r="A351" s="55">
        <v>348</v>
      </c>
      <c r="B351" s="182">
        <v>142</v>
      </c>
      <c r="C351" s="183">
        <v>283</v>
      </c>
      <c r="D351" s="170" t="s">
        <v>196</v>
      </c>
      <c r="E351" s="184">
        <v>0</v>
      </c>
      <c r="F351" s="184">
        <v>0</v>
      </c>
      <c r="G351" s="184">
        <v>0</v>
      </c>
      <c r="H351" s="184">
        <v>0</v>
      </c>
      <c r="I351" s="131" t="str">
        <f>IF(F351&gt;Data!$K$7,"National Record","-")</f>
        <v>-</v>
      </c>
      <c r="J351" s="131" t="str">
        <f>IF(F351&gt;Data!$M$7,"World Record","-")</f>
        <v>-</v>
      </c>
      <c r="K351" s="120"/>
    </row>
    <row r="352" spans="1:11">
      <c r="B352"/>
      <c r="C352"/>
      <c r="D352"/>
      <c r="E352"/>
      <c r="F352"/>
      <c r="G352"/>
      <c r="H352"/>
      <c r="I352"/>
      <c r="J352"/>
    </row>
    <row r="353" spans="2:10">
      <c r="B353"/>
      <c r="C353"/>
      <c r="D353"/>
      <c r="E353"/>
      <c r="F353"/>
      <c r="G353"/>
      <c r="H353"/>
      <c r="I353"/>
      <c r="J353"/>
    </row>
    <row r="354" spans="2:10" ht="15.75">
      <c r="D354" s="45"/>
      <c r="E354" s="52"/>
      <c r="F354"/>
      <c r="G354" s="52"/>
      <c r="H354" s="52"/>
      <c r="I354" s="31"/>
      <c r="J354" s="31"/>
    </row>
    <row r="355" spans="2:10">
      <c r="F355"/>
      <c r="I355" s="37"/>
    </row>
    <row r="356" spans="2:10">
      <c r="F356"/>
      <c r="I356" s="37"/>
    </row>
    <row r="357" spans="2:10">
      <c r="F357"/>
      <c r="I357" s="37"/>
    </row>
    <row r="358" spans="2:10">
      <c r="F358"/>
      <c r="I358" s="37"/>
    </row>
    <row r="359" spans="2:10">
      <c r="F359"/>
      <c r="I359" s="37"/>
    </row>
    <row r="360" spans="2:10">
      <c r="F360"/>
      <c r="I360" s="37"/>
    </row>
    <row r="361" spans="2:10">
      <c r="F361"/>
      <c r="I361" s="37"/>
    </row>
    <row r="362" spans="2:10">
      <c r="F362"/>
      <c r="I362" s="37"/>
    </row>
    <row r="363" spans="2:10">
      <c r="F363"/>
      <c r="I363" s="37"/>
    </row>
    <row r="364" spans="2:10">
      <c r="F364"/>
      <c r="I364" s="37"/>
    </row>
    <row r="365" spans="2:10">
      <c r="F365"/>
      <c r="I365" s="37"/>
    </row>
    <row r="366" spans="2:10">
      <c r="F366"/>
      <c r="I366" s="37"/>
    </row>
    <row r="367" spans="2:10">
      <c r="F367"/>
      <c r="I367" s="37"/>
    </row>
    <row r="368" spans="2:10">
      <c r="F368"/>
      <c r="I368" s="37"/>
    </row>
    <row r="369" spans="2:10">
      <c r="F369"/>
      <c r="I369" s="37"/>
    </row>
    <row r="370" spans="2:10">
      <c r="F370"/>
      <c r="I370" s="37"/>
    </row>
    <row r="371" spans="2:10">
      <c r="F371"/>
      <c r="I371" s="37"/>
    </row>
    <row r="372" spans="2:10">
      <c r="B372"/>
      <c r="C372"/>
      <c r="F372"/>
      <c r="G372"/>
      <c r="H372"/>
      <c r="I372"/>
      <c r="J372"/>
    </row>
    <row r="373" spans="2:10">
      <c r="B373"/>
      <c r="C373"/>
      <c r="F373"/>
      <c r="G373"/>
      <c r="H373"/>
      <c r="I373"/>
      <c r="J373"/>
    </row>
    <row r="374" spans="2:10">
      <c r="B374"/>
      <c r="C374"/>
      <c r="F374"/>
      <c r="G374"/>
      <c r="H374"/>
      <c r="I374"/>
      <c r="J374"/>
    </row>
    <row r="375" spans="2:10">
      <c r="B375"/>
      <c r="C375"/>
      <c r="F375"/>
      <c r="G375"/>
      <c r="H375"/>
      <c r="I375"/>
      <c r="J375"/>
    </row>
    <row r="376" spans="2:10">
      <c r="B376"/>
      <c r="C376"/>
      <c r="F376"/>
      <c r="G376"/>
      <c r="H376"/>
      <c r="I376"/>
      <c r="J376"/>
    </row>
    <row r="377" spans="2:10">
      <c r="B377"/>
      <c r="C377"/>
      <c r="F377"/>
      <c r="G377"/>
      <c r="H377"/>
      <c r="I377"/>
      <c r="J377"/>
    </row>
    <row r="378" spans="2:10">
      <c r="B378"/>
      <c r="C378"/>
      <c r="F378"/>
      <c r="G378"/>
      <c r="H378"/>
      <c r="I378"/>
      <c r="J378"/>
    </row>
    <row r="379" spans="2:10">
      <c r="B379"/>
      <c r="C379"/>
      <c r="F379"/>
      <c r="G379"/>
      <c r="H379"/>
      <c r="I379"/>
      <c r="J379"/>
    </row>
    <row r="380" spans="2:10">
      <c r="B380"/>
      <c r="C380"/>
      <c r="F380"/>
      <c r="G380"/>
      <c r="H380"/>
      <c r="I380"/>
      <c r="J380"/>
    </row>
    <row r="381" spans="2:10">
      <c r="B381"/>
      <c r="C381"/>
      <c r="F381"/>
      <c r="G381"/>
      <c r="H381"/>
      <c r="I381"/>
      <c r="J381"/>
    </row>
    <row r="382" spans="2:10">
      <c r="B382"/>
      <c r="C382"/>
      <c r="F382"/>
      <c r="G382"/>
      <c r="H382"/>
      <c r="I382"/>
      <c r="J382"/>
    </row>
    <row r="383" spans="2:10">
      <c r="B383"/>
      <c r="C383"/>
      <c r="F383"/>
      <c r="G383"/>
      <c r="H383"/>
      <c r="I383"/>
      <c r="J383"/>
    </row>
    <row r="384" spans="2:10">
      <c r="B384"/>
      <c r="C384"/>
      <c r="F384"/>
      <c r="G384"/>
      <c r="H384"/>
      <c r="I384"/>
      <c r="J384"/>
    </row>
    <row r="385" spans="2:10">
      <c r="B385"/>
      <c r="C385"/>
      <c r="F385"/>
      <c r="G385"/>
      <c r="H385"/>
      <c r="I385"/>
      <c r="J385"/>
    </row>
    <row r="386" spans="2:10">
      <c r="B386"/>
      <c r="C386"/>
      <c r="F386"/>
      <c r="G386"/>
      <c r="H386"/>
      <c r="I386"/>
      <c r="J386"/>
    </row>
    <row r="387" spans="2:10">
      <c r="B387"/>
      <c r="C387"/>
      <c r="F387"/>
      <c r="G387"/>
      <c r="H387"/>
      <c r="I387"/>
      <c r="J387"/>
    </row>
    <row r="388" spans="2:10">
      <c r="B388"/>
      <c r="C388"/>
      <c r="F388"/>
      <c r="G388"/>
      <c r="H388"/>
      <c r="I388"/>
      <c r="J388"/>
    </row>
    <row r="389" spans="2:10">
      <c r="B389"/>
      <c r="C389"/>
      <c r="F389"/>
      <c r="G389"/>
      <c r="H389"/>
      <c r="I389"/>
      <c r="J389"/>
    </row>
    <row r="390" spans="2:10">
      <c r="B390"/>
      <c r="C390"/>
      <c r="F390"/>
      <c r="G390"/>
      <c r="H390"/>
      <c r="I390"/>
      <c r="J390"/>
    </row>
    <row r="391" spans="2:10">
      <c r="B391"/>
      <c r="C391"/>
      <c r="F391"/>
      <c r="G391"/>
      <c r="H391"/>
      <c r="I391"/>
      <c r="J391"/>
    </row>
    <row r="392" spans="2:10">
      <c r="F392"/>
      <c r="I392" s="37"/>
    </row>
    <row r="393" spans="2:10">
      <c r="F393"/>
      <c r="I393" s="37"/>
    </row>
    <row r="394" spans="2:10">
      <c r="F394"/>
      <c r="I394" s="37"/>
    </row>
    <row r="395" spans="2:10">
      <c r="F395"/>
      <c r="I395" s="37"/>
    </row>
    <row r="396" spans="2:10">
      <c r="F396"/>
      <c r="I396" s="37"/>
    </row>
    <row r="397" spans="2:10">
      <c r="F397"/>
      <c r="I397" s="37"/>
    </row>
    <row r="398" spans="2:10">
      <c r="F398"/>
      <c r="I398" s="37"/>
    </row>
    <row r="399" spans="2:10">
      <c r="F399"/>
      <c r="I399" s="37"/>
    </row>
    <row r="400" spans="2:10">
      <c r="I400" s="37"/>
    </row>
    <row r="401" spans="9:9">
      <c r="I401" s="37"/>
    </row>
    <row r="402" spans="9:9">
      <c r="I402" s="37"/>
    </row>
    <row r="403" spans="9:9">
      <c r="I403" s="37"/>
    </row>
    <row r="404" spans="9:9">
      <c r="I404" s="37"/>
    </row>
  </sheetData>
  <sortState ref="B4:K21">
    <sortCondition ref="B4:B21"/>
  </sortState>
  <mergeCells count="2">
    <mergeCell ref="B1:D1"/>
    <mergeCell ref="L1:N1"/>
  </mergeCells>
  <phoneticPr fontId="7" type="noConversion"/>
  <pageMargins left="0.23622047244094491" right="0.23622047244094491" top="1.38" bottom="0.27559055118110237" header="0.15748031496062992" footer="0.19685039370078741"/>
  <pageSetup paperSize="9" scale="110" orientation="landscape" horizontalDpi="4294967292" verticalDpi="4294967292"/>
  <headerFooter>
    <oddHeader>&amp;R&amp;G</oddHeader>
  </headerFooter>
  <legacyDrawingHF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L404"/>
  <sheetViews>
    <sheetView zoomScale="150" zoomScaleNormal="150" zoomScalePageLayoutView="200" workbookViewId="0">
      <pane xSplit="4" ySplit="3" topLeftCell="E25" activePane="bottomRight" state="frozen"/>
      <selection activeCell="B2" sqref="B1:B1048576"/>
      <selection pane="topRight" activeCell="B2" sqref="B1:B1048576"/>
      <selection pane="bottomLeft" activeCell="B2" sqref="B1:B1048576"/>
      <selection pane="bottomRight" activeCell="E25" sqref="E25"/>
    </sheetView>
  </sheetViews>
  <sheetFormatPr defaultRowHeight="12.75"/>
  <cols>
    <col min="1" max="1" width="5.42578125" style="158" customWidth="1"/>
    <col min="2" max="2" width="8.28515625" customWidth="1"/>
    <col min="3" max="3" width="13.42578125" style="7" customWidth="1"/>
    <col min="4" max="4" width="31.5703125" style="194" customWidth="1"/>
    <col min="5" max="5" width="6" customWidth="1"/>
    <col min="6" max="6" width="10.7109375" customWidth="1"/>
    <col min="7" max="7" width="9.42578125" style="17" customWidth="1"/>
    <col min="8" max="8" width="8.140625" style="8" customWidth="1"/>
    <col min="9" max="9" width="13.42578125" style="8" customWidth="1"/>
    <col min="10" max="10" width="15.7109375" style="29" customWidth="1"/>
    <col min="11" max="11" width="11.140625" style="30" customWidth="1"/>
  </cols>
  <sheetData>
    <row r="1" spans="1:11" ht="18">
      <c r="B1" s="258" t="s">
        <v>114</v>
      </c>
      <c r="C1" s="258"/>
      <c r="D1" s="258"/>
      <c r="E1" s="49"/>
      <c r="G1" s="52" t="str">
        <f>Event_Details!$B$2</f>
        <v>Indian Open Memory Championships 2019</v>
      </c>
    </row>
    <row r="2" spans="1:11">
      <c r="G2" s="82" t="str">
        <f>Event_Details!$B$4</f>
        <v>12th - 13th October 2018</v>
      </c>
    </row>
    <row r="3" spans="1:11" ht="26.25" thickBot="1">
      <c r="A3" s="55" t="s">
        <v>694</v>
      </c>
      <c r="B3" s="9" t="s">
        <v>40</v>
      </c>
      <c r="C3" s="10" t="s">
        <v>41</v>
      </c>
      <c r="D3" s="195" t="s">
        <v>39</v>
      </c>
      <c r="E3" s="15" t="s">
        <v>5</v>
      </c>
      <c r="F3" s="16" t="s">
        <v>34</v>
      </c>
      <c r="G3" s="18" t="s">
        <v>33</v>
      </c>
      <c r="H3" s="12" t="s">
        <v>31</v>
      </c>
      <c r="I3" s="13" t="s">
        <v>32</v>
      </c>
      <c r="J3" s="70" t="s">
        <v>88</v>
      </c>
      <c r="K3" s="71" t="s">
        <v>89</v>
      </c>
    </row>
    <row r="4" spans="1:11" ht="16.5" thickBot="1">
      <c r="A4" s="55">
        <v>1</v>
      </c>
      <c r="B4" s="171">
        <v>1</v>
      </c>
      <c r="C4" s="172">
        <v>1</v>
      </c>
      <c r="D4" s="196" t="s">
        <v>388</v>
      </c>
      <c r="E4" s="160">
        <v>2068</v>
      </c>
      <c r="F4" s="174">
        <v>280</v>
      </c>
      <c r="G4" s="174">
        <v>5.38</v>
      </c>
      <c r="H4" s="174">
        <v>688</v>
      </c>
      <c r="I4" s="174">
        <v>4329</v>
      </c>
      <c r="J4" s="31" t="str">
        <f>IF(F4&gt;Data!$K$11,"National Record","-")</f>
        <v>-</v>
      </c>
      <c r="K4" s="31" t="str">
        <f>IF(G4&gt;Data!$M$10,"World Record","-")</f>
        <v>-</v>
      </c>
    </row>
    <row r="5" spans="1:11" ht="16.5" thickBot="1">
      <c r="A5" s="55">
        <v>2</v>
      </c>
      <c r="B5" s="182">
        <v>2</v>
      </c>
      <c r="C5" s="183">
        <v>2</v>
      </c>
      <c r="D5" s="197" t="s">
        <v>336</v>
      </c>
      <c r="E5" s="181">
        <v>5426</v>
      </c>
      <c r="F5" s="184">
        <v>208</v>
      </c>
      <c r="G5" s="184">
        <v>4</v>
      </c>
      <c r="H5" s="184">
        <v>511</v>
      </c>
      <c r="I5" s="184">
        <v>2588</v>
      </c>
      <c r="J5" s="31" t="str">
        <f>IF(F5&gt;Data!$K$11,"National Record","-")</f>
        <v>-</v>
      </c>
      <c r="K5" s="31" t="str">
        <f>IF(G5&gt;Data!$M$10,"World Record","-")</f>
        <v>-</v>
      </c>
    </row>
    <row r="6" spans="1:11" ht="16.5" thickBot="1">
      <c r="A6" s="55">
        <v>3</v>
      </c>
      <c r="B6" s="179">
        <v>3</v>
      </c>
      <c r="C6" s="180">
        <v>4</v>
      </c>
      <c r="D6" s="198" t="s">
        <v>358</v>
      </c>
      <c r="E6" s="160">
        <v>2528</v>
      </c>
      <c r="F6" s="181">
        <v>165</v>
      </c>
      <c r="G6" s="181">
        <v>3.17</v>
      </c>
      <c r="H6" s="181">
        <v>405</v>
      </c>
      <c r="I6" s="181">
        <v>1990</v>
      </c>
      <c r="J6" s="31" t="str">
        <f>IF(F6&gt;Data!$K$11,"National Record","-")</f>
        <v>-</v>
      </c>
      <c r="K6" s="31" t="str">
        <f>IF(G6&gt;Data!$M$10,"World Record","-")</f>
        <v>-</v>
      </c>
    </row>
    <row r="7" spans="1:11" ht="16.5" thickBot="1">
      <c r="A7" s="55">
        <v>4</v>
      </c>
      <c r="B7" s="182">
        <v>4</v>
      </c>
      <c r="C7" s="183">
        <v>9</v>
      </c>
      <c r="D7" s="197" t="s">
        <v>377</v>
      </c>
      <c r="E7" s="184">
        <v>0</v>
      </c>
      <c r="F7" s="184">
        <v>157</v>
      </c>
      <c r="G7" s="184">
        <v>3.02</v>
      </c>
      <c r="H7" s="184">
        <v>386</v>
      </c>
      <c r="I7" s="184">
        <v>1429</v>
      </c>
      <c r="J7" s="31" t="str">
        <f>IF(F7&gt;Data!$K$11,"National Record","-")</f>
        <v>-</v>
      </c>
      <c r="K7" s="31" t="str">
        <f>IF(G7&gt;Data!$M$10,"World Record","-")</f>
        <v>-</v>
      </c>
    </row>
    <row r="8" spans="1:11" ht="16.5" thickBot="1">
      <c r="A8" s="55">
        <v>5</v>
      </c>
      <c r="B8" s="179">
        <v>5</v>
      </c>
      <c r="C8" s="180">
        <v>6</v>
      </c>
      <c r="D8" s="198" t="s">
        <v>376</v>
      </c>
      <c r="E8" s="181">
        <v>0</v>
      </c>
      <c r="F8" s="181">
        <v>139</v>
      </c>
      <c r="G8" s="181">
        <v>2.67</v>
      </c>
      <c r="H8" s="181">
        <v>342</v>
      </c>
      <c r="I8" s="181">
        <v>1615</v>
      </c>
      <c r="J8" s="31" t="str">
        <f>IF(F8&gt;Data!$K$11,"National Record","-")</f>
        <v>-</v>
      </c>
      <c r="K8" s="31" t="str">
        <f>IF(G8&gt;Data!$M$10,"World Record","-")</f>
        <v>-</v>
      </c>
    </row>
    <row r="9" spans="1:11" ht="16.5" thickBot="1">
      <c r="A9" s="55">
        <v>6</v>
      </c>
      <c r="B9" s="182">
        <v>6</v>
      </c>
      <c r="C9" s="183">
        <v>8</v>
      </c>
      <c r="D9" s="197" t="s">
        <v>395</v>
      </c>
      <c r="E9" s="160">
        <v>5386</v>
      </c>
      <c r="F9" s="184">
        <v>123</v>
      </c>
      <c r="G9" s="184">
        <v>2.37</v>
      </c>
      <c r="H9" s="184">
        <v>302</v>
      </c>
      <c r="I9" s="184">
        <v>1433</v>
      </c>
      <c r="J9" s="31" t="str">
        <f>IF(F9&gt;Data!$K$11,"National Record","-")</f>
        <v>-</v>
      </c>
      <c r="K9" s="31" t="str">
        <f>IF(G9&gt;Data!$M$10,"World Record","-")</f>
        <v>-</v>
      </c>
    </row>
    <row r="10" spans="1:11" ht="16.5" thickBot="1">
      <c r="A10" s="55">
        <v>7</v>
      </c>
      <c r="B10" s="179">
        <v>7</v>
      </c>
      <c r="C10" s="180">
        <v>3</v>
      </c>
      <c r="D10" s="198" t="s">
        <v>384</v>
      </c>
      <c r="E10" s="160">
        <v>1074</v>
      </c>
      <c r="F10" s="181">
        <v>118</v>
      </c>
      <c r="G10" s="181">
        <v>2.27</v>
      </c>
      <c r="H10" s="181">
        <v>290</v>
      </c>
      <c r="I10" s="181">
        <v>2323</v>
      </c>
      <c r="J10" s="31" t="str">
        <f>IF(F10&gt;Data!$K$11,"National Record","-")</f>
        <v>-</v>
      </c>
      <c r="K10" s="31" t="str">
        <f>IF(G10&gt;Data!$M$10,"World Record","-")</f>
        <v>-</v>
      </c>
    </row>
    <row r="11" spans="1:11" ht="16.5" thickBot="1">
      <c r="A11" s="55">
        <v>8</v>
      </c>
      <c r="B11" s="182">
        <v>8</v>
      </c>
      <c r="C11" s="183">
        <v>19</v>
      </c>
      <c r="D11" s="197" t="s">
        <v>394</v>
      </c>
      <c r="E11" s="184">
        <v>0</v>
      </c>
      <c r="F11" s="184">
        <v>104</v>
      </c>
      <c r="G11" s="184">
        <v>2</v>
      </c>
      <c r="H11" s="184">
        <v>256</v>
      </c>
      <c r="I11" s="184">
        <v>708</v>
      </c>
      <c r="J11" s="31" t="str">
        <f>IF(F11&gt;Data!$K$11,"National Record","-")</f>
        <v>-</v>
      </c>
      <c r="K11" s="31" t="str">
        <f>IF(G11&gt;Data!$M$10,"World Record","-")</f>
        <v>-</v>
      </c>
    </row>
    <row r="12" spans="1:11" ht="16.5" thickBot="1">
      <c r="A12" s="55">
        <v>9</v>
      </c>
      <c r="B12" s="179">
        <v>8</v>
      </c>
      <c r="C12" s="180">
        <v>21</v>
      </c>
      <c r="D12" s="198" t="s">
        <v>226</v>
      </c>
      <c r="E12" s="160">
        <v>5317</v>
      </c>
      <c r="F12" s="181">
        <v>104</v>
      </c>
      <c r="G12" s="181">
        <v>2</v>
      </c>
      <c r="H12" s="181">
        <v>256</v>
      </c>
      <c r="I12" s="181">
        <v>702</v>
      </c>
      <c r="J12" s="31" t="str">
        <f>IF(F12&gt;Data!$K$11,"National Record","-")</f>
        <v>-</v>
      </c>
      <c r="K12" s="31" t="str">
        <f>IF(G12&gt;Data!$M$10,"World Record","-")</f>
        <v>-</v>
      </c>
    </row>
    <row r="13" spans="1:11" ht="16.5" thickBot="1">
      <c r="A13" s="55">
        <v>10</v>
      </c>
      <c r="B13" s="182">
        <v>8</v>
      </c>
      <c r="C13" s="183">
        <v>46</v>
      </c>
      <c r="D13" s="197" t="s">
        <v>427</v>
      </c>
      <c r="E13" s="184">
        <v>0</v>
      </c>
      <c r="F13" s="184">
        <v>104</v>
      </c>
      <c r="G13" s="184">
        <v>2</v>
      </c>
      <c r="H13" s="184">
        <v>256</v>
      </c>
      <c r="I13" s="184">
        <v>357</v>
      </c>
      <c r="J13" s="31" t="str">
        <f>IF(F13&gt;Data!$K$11,"National Record","-")</f>
        <v>-</v>
      </c>
      <c r="K13" s="31" t="str">
        <f>IF(G13&gt;Data!$M$10,"World Record","-")</f>
        <v>-</v>
      </c>
    </row>
    <row r="14" spans="1:11" ht="16.5" thickBot="1">
      <c r="A14" s="55">
        <v>11</v>
      </c>
      <c r="B14" s="179">
        <v>11</v>
      </c>
      <c r="C14" s="180">
        <v>7</v>
      </c>
      <c r="D14" s="198" t="s">
        <v>400</v>
      </c>
      <c r="E14" s="160">
        <v>4862</v>
      </c>
      <c r="F14" s="181">
        <v>78</v>
      </c>
      <c r="G14" s="181">
        <v>1.5</v>
      </c>
      <c r="H14" s="181">
        <v>192</v>
      </c>
      <c r="I14" s="181">
        <v>1499</v>
      </c>
      <c r="J14" s="31" t="str">
        <f>IF(F14&gt;Data!$K$11,"National Record","-")</f>
        <v>-</v>
      </c>
      <c r="K14" s="31" t="str">
        <f>IF(G14&gt;Data!$M$10,"World Record","-")</f>
        <v>-</v>
      </c>
    </row>
    <row r="15" spans="1:11" ht="16.5" thickBot="1">
      <c r="A15" s="55">
        <v>12</v>
      </c>
      <c r="B15" s="182">
        <v>11</v>
      </c>
      <c r="C15" s="183">
        <v>20</v>
      </c>
      <c r="D15" s="197" t="s">
        <v>378</v>
      </c>
      <c r="E15" s="184">
        <v>0</v>
      </c>
      <c r="F15" s="184">
        <v>78</v>
      </c>
      <c r="G15" s="184">
        <v>1.5</v>
      </c>
      <c r="H15" s="184">
        <v>192</v>
      </c>
      <c r="I15" s="184">
        <v>703</v>
      </c>
      <c r="J15" s="31" t="str">
        <f>IF(F15&gt;Data!$K$11,"National Record","-")</f>
        <v>-</v>
      </c>
      <c r="K15" s="31" t="str">
        <f>IF(G15&gt;Data!$M$10,"World Record","-")</f>
        <v>-</v>
      </c>
    </row>
    <row r="16" spans="1:11" ht="16.5" thickBot="1">
      <c r="A16" s="55">
        <v>13</v>
      </c>
      <c r="B16" s="179">
        <v>13</v>
      </c>
      <c r="C16" s="180">
        <v>10</v>
      </c>
      <c r="D16" s="198" t="s">
        <v>404</v>
      </c>
      <c r="E16" s="181">
        <v>0</v>
      </c>
      <c r="F16" s="181">
        <v>68</v>
      </c>
      <c r="G16" s="181">
        <v>1.31</v>
      </c>
      <c r="H16" s="181">
        <v>167</v>
      </c>
      <c r="I16" s="181">
        <v>1241</v>
      </c>
      <c r="J16" s="31" t="str">
        <f>IF(F16&gt;Data!$K$11,"National Record","-")</f>
        <v>-</v>
      </c>
      <c r="K16" s="31" t="str">
        <f>IF(G16&gt;Data!$M$10,"World Record","-")</f>
        <v>-</v>
      </c>
    </row>
    <row r="17" spans="1:12" ht="16.5" thickBot="1">
      <c r="A17" s="55">
        <v>14</v>
      </c>
      <c r="B17" s="182">
        <v>14</v>
      </c>
      <c r="C17" s="183">
        <v>14</v>
      </c>
      <c r="D17" s="197" t="s">
        <v>396</v>
      </c>
      <c r="E17" s="184">
        <v>0</v>
      </c>
      <c r="F17" s="184">
        <v>58</v>
      </c>
      <c r="G17" s="184">
        <v>1.1200000000000001</v>
      </c>
      <c r="H17" s="184">
        <v>143</v>
      </c>
      <c r="I17" s="184">
        <v>1110</v>
      </c>
      <c r="J17" s="31" t="str">
        <f>IF(F17&gt;Data!$K$11,"National Record","-")</f>
        <v>-</v>
      </c>
      <c r="K17" s="31" t="str">
        <f>IF(G17&gt;Data!$M$10,"World Record","-")</f>
        <v>-</v>
      </c>
    </row>
    <row r="18" spans="1:12" ht="16.5" thickBot="1">
      <c r="A18" s="55">
        <v>15</v>
      </c>
      <c r="B18" s="179">
        <v>15</v>
      </c>
      <c r="C18" s="180">
        <v>5</v>
      </c>
      <c r="D18" s="198" t="s">
        <v>359</v>
      </c>
      <c r="E18" s="160">
        <v>5360</v>
      </c>
      <c r="F18" s="181">
        <v>57</v>
      </c>
      <c r="G18" s="181">
        <v>1.1000000000000001</v>
      </c>
      <c r="H18" s="181">
        <v>140</v>
      </c>
      <c r="I18" s="181">
        <v>1878</v>
      </c>
      <c r="J18" s="31" t="str">
        <f>IF(F18&gt;Data!$K$11,"National Record","-")</f>
        <v>-</v>
      </c>
      <c r="K18" s="31" t="str">
        <f>IF(G18&gt;Data!$M$10,"World Record","-")</f>
        <v>-</v>
      </c>
    </row>
    <row r="19" spans="1:12" ht="16.5" thickBot="1">
      <c r="A19" s="55">
        <v>16</v>
      </c>
      <c r="B19" s="182">
        <v>16</v>
      </c>
      <c r="C19" s="183">
        <v>26</v>
      </c>
      <c r="D19" s="197" t="s">
        <v>382</v>
      </c>
      <c r="E19" s="184">
        <v>0</v>
      </c>
      <c r="F19" s="184">
        <v>54</v>
      </c>
      <c r="G19" s="184">
        <v>1.04</v>
      </c>
      <c r="H19" s="184">
        <v>133</v>
      </c>
      <c r="I19" s="184">
        <v>619</v>
      </c>
      <c r="J19" s="31" t="str">
        <f>IF(F19&gt;Data!$K$11,"National Record","-")</f>
        <v>-</v>
      </c>
      <c r="K19" s="31" t="str">
        <f>IF(G19&gt;Data!$M$10,"World Record","-")</f>
        <v>-</v>
      </c>
    </row>
    <row r="20" spans="1:12" ht="16.5" thickBot="1">
      <c r="A20" s="55">
        <v>17</v>
      </c>
      <c r="B20" s="179">
        <v>17</v>
      </c>
      <c r="C20" s="180">
        <v>12</v>
      </c>
      <c r="D20" s="198" t="s">
        <v>353</v>
      </c>
      <c r="E20" s="160">
        <v>5333</v>
      </c>
      <c r="F20" s="181">
        <v>52</v>
      </c>
      <c r="G20" s="181">
        <v>1</v>
      </c>
      <c r="H20" s="181">
        <v>128</v>
      </c>
      <c r="I20" s="181">
        <v>1228</v>
      </c>
      <c r="J20" s="31" t="str">
        <f>IF(F20&gt;Data!$K$11,"National Record","-")</f>
        <v>-</v>
      </c>
      <c r="K20" s="31" t="str">
        <f>IF(G20&gt;Data!$M$10,"World Record","-")</f>
        <v>-</v>
      </c>
    </row>
    <row r="21" spans="1:12" ht="16.5" thickBot="1">
      <c r="A21" s="55">
        <v>18</v>
      </c>
      <c r="B21" s="182">
        <v>17</v>
      </c>
      <c r="C21" s="183">
        <v>15</v>
      </c>
      <c r="D21" s="197" t="s">
        <v>392</v>
      </c>
      <c r="E21" s="184">
        <v>0</v>
      </c>
      <c r="F21" s="184">
        <v>52</v>
      </c>
      <c r="G21" s="184">
        <v>1</v>
      </c>
      <c r="H21" s="184">
        <v>128</v>
      </c>
      <c r="I21" s="184">
        <v>1053</v>
      </c>
      <c r="J21" s="31" t="str">
        <f>IF(F21&gt;Data!$K$11,"National Record","-")</f>
        <v>-</v>
      </c>
      <c r="K21" s="31" t="str">
        <f>IF(G21&gt;Data!$M$10,"World Record","-")</f>
        <v>-</v>
      </c>
    </row>
    <row r="22" spans="1:12" ht="16.5" thickBot="1">
      <c r="A22" s="55">
        <v>19</v>
      </c>
      <c r="B22" s="179">
        <v>17</v>
      </c>
      <c r="C22" s="180">
        <v>18</v>
      </c>
      <c r="D22" s="198" t="s">
        <v>218</v>
      </c>
      <c r="E22" s="181">
        <v>0</v>
      </c>
      <c r="F22" s="181">
        <v>52</v>
      </c>
      <c r="G22" s="181">
        <v>1</v>
      </c>
      <c r="H22" s="181">
        <v>128</v>
      </c>
      <c r="I22" s="181">
        <v>747</v>
      </c>
      <c r="J22" s="31" t="str">
        <f>IF(F22&gt;Data!$K$11,"National Record","-")</f>
        <v>-</v>
      </c>
      <c r="K22" s="31" t="str">
        <f>IF(G22&gt;Data!$M$10,"World Record","-")</f>
        <v>-</v>
      </c>
    </row>
    <row r="23" spans="1:12" ht="16.5" thickBot="1">
      <c r="A23" s="55">
        <v>20</v>
      </c>
      <c r="B23" s="182">
        <v>17</v>
      </c>
      <c r="C23" s="183">
        <v>25</v>
      </c>
      <c r="D23" s="197" t="s">
        <v>380</v>
      </c>
      <c r="E23" s="184">
        <v>0</v>
      </c>
      <c r="F23" s="184">
        <v>52</v>
      </c>
      <c r="G23" s="184">
        <v>1</v>
      </c>
      <c r="H23" s="184">
        <v>128</v>
      </c>
      <c r="I23" s="184">
        <v>635</v>
      </c>
      <c r="J23" s="31" t="str">
        <f>IF(F23&gt;Data!$K$11,"National Record","-")</f>
        <v>-</v>
      </c>
      <c r="K23" s="31" t="str">
        <f>IF(G23&gt;Data!$M$10,"World Record","-")</f>
        <v>-</v>
      </c>
    </row>
    <row r="24" spans="1:12" ht="16.5" thickBot="1">
      <c r="A24" s="55">
        <v>21</v>
      </c>
      <c r="B24" s="179">
        <v>17</v>
      </c>
      <c r="C24" s="180">
        <v>28</v>
      </c>
      <c r="D24" s="198" t="s">
        <v>239</v>
      </c>
      <c r="E24" s="181">
        <v>0</v>
      </c>
      <c r="F24" s="181">
        <v>52</v>
      </c>
      <c r="G24" s="181">
        <v>1</v>
      </c>
      <c r="H24" s="181">
        <v>128</v>
      </c>
      <c r="I24" s="181">
        <v>585</v>
      </c>
      <c r="J24" s="31" t="str">
        <f>IF(F24&gt;Data!$K$11,"National Record","-")</f>
        <v>-</v>
      </c>
      <c r="K24" s="31" t="str">
        <f>IF(G24&gt;Data!$M$10,"World Record","-")</f>
        <v>-</v>
      </c>
    </row>
    <row r="25" spans="1:12" ht="16.5" thickBot="1">
      <c r="A25" s="55">
        <v>22</v>
      </c>
      <c r="B25" s="182">
        <v>17</v>
      </c>
      <c r="C25" s="183">
        <v>36</v>
      </c>
      <c r="D25" s="197" t="s">
        <v>371</v>
      </c>
      <c r="E25" s="160">
        <v>4867</v>
      </c>
      <c r="F25" s="184">
        <v>52</v>
      </c>
      <c r="G25" s="184">
        <v>1</v>
      </c>
      <c r="H25" s="184">
        <v>128</v>
      </c>
      <c r="I25" s="184">
        <v>428</v>
      </c>
      <c r="J25" s="31" t="str">
        <f>IF(F25&gt;Data!$K$11,"National Record","-")</f>
        <v>-</v>
      </c>
      <c r="K25" s="31" t="str">
        <f>IF(G25&gt;Data!$M$10,"World Record","-")</f>
        <v>-</v>
      </c>
    </row>
    <row r="26" spans="1:12" ht="16.5" thickBot="1">
      <c r="A26" s="55">
        <v>23</v>
      </c>
      <c r="B26" s="179">
        <v>17</v>
      </c>
      <c r="C26" s="180">
        <v>40</v>
      </c>
      <c r="D26" s="198" t="s">
        <v>399</v>
      </c>
      <c r="E26" s="181">
        <v>0</v>
      </c>
      <c r="F26" s="181">
        <v>52</v>
      </c>
      <c r="G26" s="181">
        <v>1</v>
      </c>
      <c r="H26" s="181">
        <v>128</v>
      </c>
      <c r="I26" s="181">
        <v>387</v>
      </c>
      <c r="J26" s="31" t="str">
        <f>IF(F26&gt;Data!$K$11,"National Record","-")</f>
        <v>-</v>
      </c>
      <c r="K26" s="31" t="str">
        <f>IF(G26&gt;Data!$M$10,"World Record","-")</f>
        <v>-</v>
      </c>
    </row>
    <row r="27" spans="1:12" ht="16.5" thickBot="1">
      <c r="A27" s="55">
        <v>24</v>
      </c>
      <c r="B27" s="182">
        <v>17</v>
      </c>
      <c r="C27" s="183">
        <v>42</v>
      </c>
      <c r="D27" s="197" t="s">
        <v>178</v>
      </c>
      <c r="E27" s="184">
        <v>0</v>
      </c>
      <c r="F27" s="184">
        <v>52</v>
      </c>
      <c r="G27" s="184">
        <v>1</v>
      </c>
      <c r="H27" s="184">
        <v>128</v>
      </c>
      <c r="I27" s="184">
        <v>376</v>
      </c>
      <c r="J27" s="31" t="str">
        <f>IF(F27&gt;Data!$K$11,"National Record","-")</f>
        <v>-</v>
      </c>
      <c r="K27" s="31" t="str">
        <f>IF(G27&gt;Data!$M$10,"World Record","-")</f>
        <v>-</v>
      </c>
    </row>
    <row r="28" spans="1:12" ht="16.5" thickBot="1">
      <c r="A28" s="55">
        <v>25</v>
      </c>
      <c r="B28" s="179">
        <v>17</v>
      </c>
      <c r="C28" s="180">
        <v>53</v>
      </c>
      <c r="D28" s="198" t="s">
        <v>289</v>
      </c>
      <c r="E28" s="181">
        <v>0</v>
      </c>
      <c r="F28" s="181">
        <v>52</v>
      </c>
      <c r="G28" s="181">
        <v>1</v>
      </c>
      <c r="H28" s="181">
        <v>128</v>
      </c>
      <c r="I28" s="181">
        <v>315</v>
      </c>
      <c r="J28" s="31" t="str">
        <f>IF(F28&gt;Data!$K$11,"National Record","-")</f>
        <v>-</v>
      </c>
      <c r="K28" s="31" t="str">
        <f>IF(G28&gt;Data!$M$10,"World Record","-")</f>
        <v>-</v>
      </c>
    </row>
    <row r="29" spans="1:12" ht="16.5" thickBot="1">
      <c r="A29" s="55">
        <v>26</v>
      </c>
      <c r="B29" s="182">
        <v>17</v>
      </c>
      <c r="C29" s="183">
        <v>66</v>
      </c>
      <c r="D29" s="197" t="s">
        <v>413</v>
      </c>
      <c r="E29" s="184">
        <v>0</v>
      </c>
      <c r="F29" s="184">
        <v>52</v>
      </c>
      <c r="G29" s="184">
        <v>1</v>
      </c>
      <c r="H29" s="184">
        <v>128</v>
      </c>
      <c r="I29" s="184">
        <v>238</v>
      </c>
      <c r="J29" s="31" t="str">
        <f>IF(F29&gt;Data!$K$11,"National Record","-")</f>
        <v>-</v>
      </c>
      <c r="K29" s="31" t="str">
        <f>IF(G29&gt;Data!$M$10,"World Record","-")</f>
        <v>-</v>
      </c>
    </row>
    <row r="30" spans="1:12" ht="16.5" thickBot="1">
      <c r="A30" s="55">
        <v>27</v>
      </c>
      <c r="B30" s="179">
        <v>17</v>
      </c>
      <c r="C30" s="180">
        <v>73</v>
      </c>
      <c r="D30" s="198" t="s">
        <v>448</v>
      </c>
      <c r="E30" s="181">
        <v>0</v>
      </c>
      <c r="F30" s="181">
        <v>52</v>
      </c>
      <c r="G30" s="181">
        <v>1</v>
      </c>
      <c r="H30" s="181">
        <v>128</v>
      </c>
      <c r="I30" s="181">
        <v>219</v>
      </c>
      <c r="J30" s="31" t="str">
        <f>IF(F30&gt;Data!$K$11,"National Record","-")</f>
        <v>-</v>
      </c>
      <c r="K30" s="31" t="str">
        <f>IF(G30&gt;Data!$M$10,"World Record","-")</f>
        <v>-</v>
      </c>
    </row>
    <row r="31" spans="1:12" ht="16.5" thickBot="1">
      <c r="A31" s="55">
        <v>28</v>
      </c>
      <c r="B31" s="182">
        <v>17</v>
      </c>
      <c r="C31" s="183">
        <v>87</v>
      </c>
      <c r="D31" s="197" t="s">
        <v>417</v>
      </c>
      <c r="E31" s="184">
        <v>0</v>
      </c>
      <c r="F31" s="184">
        <v>52</v>
      </c>
      <c r="G31" s="184">
        <v>1</v>
      </c>
      <c r="H31" s="184">
        <v>128</v>
      </c>
      <c r="I31" s="184">
        <v>190</v>
      </c>
      <c r="J31" s="31" t="str">
        <f>IF(F31&gt;Data!$K$11,"National Record","-")</f>
        <v>-</v>
      </c>
      <c r="K31" s="31" t="str">
        <f>IF(G31&gt;Data!$M$10,"World Record","-")</f>
        <v>-</v>
      </c>
      <c r="L31" s="42"/>
    </row>
    <row r="32" spans="1:12" ht="16.5" thickBot="1">
      <c r="A32" s="55">
        <v>29</v>
      </c>
      <c r="B32" s="179">
        <v>29</v>
      </c>
      <c r="C32" s="180">
        <v>17</v>
      </c>
      <c r="D32" s="198" t="s">
        <v>295</v>
      </c>
      <c r="E32" s="181">
        <v>0</v>
      </c>
      <c r="F32" s="181">
        <v>42</v>
      </c>
      <c r="G32" s="181">
        <v>0.81</v>
      </c>
      <c r="H32" s="181">
        <v>103</v>
      </c>
      <c r="I32" s="181">
        <v>787</v>
      </c>
      <c r="J32" s="31" t="str">
        <f>IF(F32&gt;Data!$K$11,"National Record","-")</f>
        <v>-</v>
      </c>
      <c r="K32" s="31" t="str">
        <f>IF(G32&gt;Data!$M$10,"World Record","-")</f>
        <v>-</v>
      </c>
    </row>
    <row r="33" spans="1:11" ht="16.5" thickBot="1">
      <c r="A33" s="55">
        <v>30</v>
      </c>
      <c r="B33" s="182">
        <v>30</v>
      </c>
      <c r="C33" s="183">
        <v>11</v>
      </c>
      <c r="D33" s="197" t="s">
        <v>311</v>
      </c>
      <c r="E33" s="184">
        <v>0</v>
      </c>
      <c r="F33" s="184">
        <v>34</v>
      </c>
      <c r="G33" s="184">
        <v>0.65</v>
      </c>
      <c r="H33" s="184">
        <v>84</v>
      </c>
      <c r="I33" s="184">
        <v>1234</v>
      </c>
      <c r="J33" s="31" t="str">
        <f>IF(F33&gt;Data!$K$11,"National Record","-")</f>
        <v>-</v>
      </c>
      <c r="K33" s="31" t="str">
        <f>IF(G33&gt;Data!$M$10,"World Record","-")</f>
        <v>-</v>
      </c>
    </row>
    <row r="34" spans="1:11" ht="16.5" thickBot="1">
      <c r="A34" s="55">
        <v>31</v>
      </c>
      <c r="B34" s="179">
        <v>30</v>
      </c>
      <c r="C34" s="180">
        <v>32</v>
      </c>
      <c r="D34" s="198" t="s">
        <v>234</v>
      </c>
      <c r="E34" s="181">
        <v>0</v>
      </c>
      <c r="F34" s="181">
        <v>34</v>
      </c>
      <c r="G34" s="181">
        <v>0.65</v>
      </c>
      <c r="H34" s="181">
        <v>84</v>
      </c>
      <c r="I34" s="181">
        <v>492</v>
      </c>
      <c r="J34" s="31" t="str">
        <f>IF(F34&gt;Data!$K$11,"National Record","-")</f>
        <v>-</v>
      </c>
      <c r="K34" s="31" t="str">
        <f>IF(G34&gt;Data!$M$10,"World Record","-")</f>
        <v>-</v>
      </c>
    </row>
    <row r="35" spans="1:11" ht="16.5" thickBot="1">
      <c r="A35" s="55">
        <v>32</v>
      </c>
      <c r="B35" s="182">
        <v>32</v>
      </c>
      <c r="C35" s="183">
        <v>33</v>
      </c>
      <c r="D35" s="197" t="s">
        <v>319</v>
      </c>
      <c r="E35" s="184">
        <v>0</v>
      </c>
      <c r="F35" s="184">
        <v>30</v>
      </c>
      <c r="G35" s="184">
        <v>0.57999999999999996</v>
      </c>
      <c r="H35" s="184">
        <v>74</v>
      </c>
      <c r="I35" s="184">
        <v>462</v>
      </c>
      <c r="J35" s="31" t="str">
        <f>IF(F35&gt;Data!$K$11,"National Record","-")</f>
        <v>-</v>
      </c>
      <c r="K35" s="31" t="str">
        <f>IF(G35&gt;Data!$M$10,"World Record","-")</f>
        <v>-</v>
      </c>
    </row>
    <row r="36" spans="1:11" ht="16.5" thickBot="1">
      <c r="A36" s="55">
        <v>33</v>
      </c>
      <c r="B36" s="179">
        <v>32</v>
      </c>
      <c r="C36" s="180">
        <v>86</v>
      </c>
      <c r="D36" s="198" t="s">
        <v>375</v>
      </c>
      <c r="E36" s="181">
        <v>0</v>
      </c>
      <c r="F36" s="181">
        <v>30</v>
      </c>
      <c r="G36" s="181">
        <v>0.57999999999999996</v>
      </c>
      <c r="H36" s="181">
        <v>74</v>
      </c>
      <c r="I36" s="181">
        <v>191</v>
      </c>
      <c r="J36" s="31" t="str">
        <f>IF(F36&gt;Data!$K$11,"National Record","-")</f>
        <v>-</v>
      </c>
      <c r="K36" s="31" t="str">
        <f>IF(G36&gt;Data!$M$10,"World Record","-")</f>
        <v>-</v>
      </c>
    </row>
    <row r="37" spans="1:11" ht="16.5" thickBot="1">
      <c r="A37" s="55">
        <v>34</v>
      </c>
      <c r="B37" s="182">
        <v>32</v>
      </c>
      <c r="C37" s="183">
        <v>128</v>
      </c>
      <c r="D37" s="197" t="s">
        <v>327</v>
      </c>
      <c r="E37" s="184">
        <v>0</v>
      </c>
      <c r="F37" s="184">
        <v>30</v>
      </c>
      <c r="G37" s="184">
        <v>0.57999999999999996</v>
      </c>
      <c r="H37" s="184">
        <v>74</v>
      </c>
      <c r="I37" s="184">
        <v>127</v>
      </c>
      <c r="J37" s="31" t="str">
        <f>IF(F37&gt;Data!$K$11,"National Record","-")</f>
        <v>-</v>
      </c>
      <c r="K37" s="31" t="str">
        <f>IF(G37&gt;Data!$M$10,"World Record","-")</f>
        <v>-</v>
      </c>
    </row>
    <row r="38" spans="1:11" ht="16.5" thickBot="1">
      <c r="A38" s="55">
        <v>35</v>
      </c>
      <c r="B38" s="179">
        <v>35</v>
      </c>
      <c r="C38" s="180">
        <v>16</v>
      </c>
      <c r="D38" s="198" t="s">
        <v>368</v>
      </c>
      <c r="E38" s="160">
        <v>4528</v>
      </c>
      <c r="F38" s="181">
        <v>26</v>
      </c>
      <c r="G38" s="181">
        <v>0.5</v>
      </c>
      <c r="H38" s="181">
        <v>64</v>
      </c>
      <c r="I38" s="181">
        <v>1007</v>
      </c>
      <c r="J38" s="31" t="str">
        <f>IF(F38&gt;Data!$K$11,"National Record","-")</f>
        <v>-</v>
      </c>
      <c r="K38" s="31" t="str">
        <f>IF(G38&gt;Data!$M$10,"World Record","-")</f>
        <v>-</v>
      </c>
    </row>
    <row r="39" spans="1:11" ht="16.5" thickBot="1">
      <c r="A39" s="55">
        <v>36</v>
      </c>
      <c r="B39" s="182">
        <v>35</v>
      </c>
      <c r="C39" s="183">
        <v>24</v>
      </c>
      <c r="D39" s="197" t="s">
        <v>385</v>
      </c>
      <c r="E39" s="184">
        <v>0</v>
      </c>
      <c r="F39" s="184">
        <v>26</v>
      </c>
      <c r="G39" s="184">
        <v>0.5</v>
      </c>
      <c r="H39" s="184">
        <v>64</v>
      </c>
      <c r="I39" s="184">
        <v>639</v>
      </c>
      <c r="J39" s="31" t="str">
        <f>IF(F39&gt;Data!$K$11,"National Record","-")</f>
        <v>-</v>
      </c>
      <c r="K39" s="31" t="str">
        <f>IF(G39&gt;Data!$M$10,"World Record","-")</f>
        <v>-</v>
      </c>
    </row>
    <row r="40" spans="1:11" ht="16.5" thickBot="1">
      <c r="A40" s="55">
        <v>37</v>
      </c>
      <c r="B40" s="179">
        <v>35</v>
      </c>
      <c r="C40" s="180">
        <v>41</v>
      </c>
      <c r="D40" s="198" t="s">
        <v>251</v>
      </c>
      <c r="E40" s="181">
        <v>0</v>
      </c>
      <c r="F40" s="181">
        <v>26</v>
      </c>
      <c r="G40" s="181">
        <v>0.5</v>
      </c>
      <c r="H40" s="181">
        <v>64</v>
      </c>
      <c r="I40" s="181">
        <v>380</v>
      </c>
      <c r="J40" s="31" t="str">
        <f>IF(F40&gt;Data!$K$11,"National Record","-")</f>
        <v>-</v>
      </c>
      <c r="K40" s="31" t="str">
        <f>IF(G40&gt;Data!$M$10,"World Record","-")</f>
        <v>-</v>
      </c>
    </row>
    <row r="41" spans="1:11" ht="16.5" thickBot="1">
      <c r="A41" s="55">
        <v>38</v>
      </c>
      <c r="B41" s="182">
        <v>35</v>
      </c>
      <c r="C41" s="183">
        <v>102</v>
      </c>
      <c r="D41" s="197" t="s">
        <v>288</v>
      </c>
      <c r="E41" s="184">
        <v>0</v>
      </c>
      <c r="F41" s="184">
        <v>26</v>
      </c>
      <c r="G41" s="184">
        <v>0.5</v>
      </c>
      <c r="H41" s="184">
        <v>64</v>
      </c>
      <c r="I41" s="184">
        <v>154</v>
      </c>
      <c r="J41" s="31" t="str">
        <f>IF(F41&gt;Data!$K$11,"National Record","-")</f>
        <v>-</v>
      </c>
      <c r="K41" s="31" t="str">
        <f>IF(G41&gt;Data!$M$10,"World Record","-")</f>
        <v>-</v>
      </c>
    </row>
    <row r="42" spans="1:11" ht="16.5" thickBot="1">
      <c r="A42" s="55">
        <v>39</v>
      </c>
      <c r="B42" s="179">
        <v>39</v>
      </c>
      <c r="C42" s="180">
        <v>82</v>
      </c>
      <c r="D42" s="198" t="s">
        <v>253</v>
      </c>
      <c r="E42" s="181">
        <v>0</v>
      </c>
      <c r="F42" s="181">
        <v>23</v>
      </c>
      <c r="G42" s="181">
        <v>0.44</v>
      </c>
      <c r="H42" s="181">
        <v>57</v>
      </c>
      <c r="I42" s="181">
        <v>195</v>
      </c>
      <c r="J42" s="31" t="str">
        <f>IF(F42&gt;Data!$K$11,"National Record","-")</f>
        <v>-</v>
      </c>
      <c r="K42" s="31" t="str">
        <f>IF(G42&gt;Data!$M$10,"World Record","-")</f>
        <v>-</v>
      </c>
    </row>
    <row r="43" spans="1:11" ht="16.5" thickBot="1">
      <c r="A43" s="55">
        <v>40</v>
      </c>
      <c r="B43" s="182">
        <v>40</v>
      </c>
      <c r="C43" s="183">
        <v>34</v>
      </c>
      <c r="D43" s="197" t="s">
        <v>275</v>
      </c>
      <c r="E43" s="184">
        <v>0</v>
      </c>
      <c r="F43" s="184">
        <v>22</v>
      </c>
      <c r="G43" s="184">
        <v>0.42</v>
      </c>
      <c r="H43" s="184">
        <v>54</v>
      </c>
      <c r="I43" s="184">
        <v>460</v>
      </c>
      <c r="J43" s="31" t="str">
        <f>IF(F43&gt;Data!$K$11,"National Record","-")</f>
        <v>-</v>
      </c>
      <c r="K43" s="31" t="str">
        <f>IF(G43&gt;Data!$M$10,"World Record","-")</f>
        <v>-</v>
      </c>
    </row>
    <row r="44" spans="1:11" ht="16.5" thickBot="1">
      <c r="A44" s="55">
        <v>41</v>
      </c>
      <c r="B44" s="179">
        <v>41</v>
      </c>
      <c r="C44" s="180">
        <v>68</v>
      </c>
      <c r="D44" s="198" t="s">
        <v>329</v>
      </c>
      <c r="E44" s="181">
        <v>0</v>
      </c>
      <c r="F44" s="181">
        <v>20</v>
      </c>
      <c r="G44" s="181">
        <v>0.38</v>
      </c>
      <c r="H44" s="181">
        <v>49</v>
      </c>
      <c r="I44" s="181">
        <v>232</v>
      </c>
      <c r="J44" s="31" t="str">
        <f>IF(F44&gt;Data!$K$11,"National Record","-")</f>
        <v>-</v>
      </c>
      <c r="K44" s="31" t="str">
        <f>IF(G44&gt;Data!$M$10,"World Record","-")</f>
        <v>-</v>
      </c>
    </row>
    <row r="45" spans="1:11" ht="16.5" thickBot="1">
      <c r="A45" s="55">
        <v>42</v>
      </c>
      <c r="B45" s="182">
        <v>41</v>
      </c>
      <c r="C45" s="183">
        <v>151</v>
      </c>
      <c r="D45" s="197" t="s">
        <v>191</v>
      </c>
      <c r="E45" s="184">
        <v>0</v>
      </c>
      <c r="F45" s="184">
        <v>20</v>
      </c>
      <c r="G45" s="184">
        <v>0.38</v>
      </c>
      <c r="H45" s="184">
        <v>49</v>
      </c>
      <c r="I45" s="184">
        <v>108</v>
      </c>
      <c r="J45" s="31" t="str">
        <f>IF(F45&gt;Data!$K$11,"National Record","-")</f>
        <v>-</v>
      </c>
      <c r="K45" s="31" t="str">
        <f>IF(G45&gt;Data!$M$10,"World Record","-")</f>
        <v>-</v>
      </c>
    </row>
    <row r="46" spans="1:11" ht="16.5" thickBot="1">
      <c r="A46" s="55">
        <v>43</v>
      </c>
      <c r="B46" s="179">
        <v>43</v>
      </c>
      <c r="C46" s="180">
        <v>48</v>
      </c>
      <c r="D46" s="198" t="s">
        <v>356</v>
      </c>
      <c r="E46" s="181">
        <v>0</v>
      </c>
      <c r="F46" s="181">
        <v>19</v>
      </c>
      <c r="G46" s="181">
        <v>0.37</v>
      </c>
      <c r="H46" s="181">
        <v>47</v>
      </c>
      <c r="I46" s="181">
        <v>343</v>
      </c>
      <c r="J46" s="31" t="str">
        <f>IF(F46&gt;Data!$K$11,"National Record","-")</f>
        <v>-</v>
      </c>
      <c r="K46" s="31" t="str">
        <f>IF(G46&gt;Data!$M$10,"World Record","-")</f>
        <v>-</v>
      </c>
    </row>
    <row r="47" spans="1:11" ht="16.5" thickBot="1">
      <c r="A47" s="55">
        <v>44</v>
      </c>
      <c r="B47" s="182">
        <v>44</v>
      </c>
      <c r="C47" s="183">
        <v>71</v>
      </c>
      <c r="D47" s="197" t="s">
        <v>401</v>
      </c>
      <c r="E47" s="184">
        <v>0</v>
      </c>
      <c r="F47" s="184">
        <v>16</v>
      </c>
      <c r="G47" s="184">
        <v>0.31</v>
      </c>
      <c r="H47" s="184">
        <v>39</v>
      </c>
      <c r="I47" s="184">
        <v>222</v>
      </c>
      <c r="J47" s="31" t="str">
        <f>IF(F47&gt;Data!$K$11,"National Record","-")</f>
        <v>-</v>
      </c>
      <c r="K47" s="31" t="str">
        <f>IF(G47&gt;Data!$M$10,"World Record","-")</f>
        <v>-</v>
      </c>
    </row>
    <row r="48" spans="1:11" ht="16.5" thickBot="1">
      <c r="A48" s="55">
        <v>45</v>
      </c>
      <c r="B48" s="179">
        <v>44</v>
      </c>
      <c r="C48" s="180">
        <v>93</v>
      </c>
      <c r="D48" s="198" t="s">
        <v>418</v>
      </c>
      <c r="E48" s="181">
        <v>0</v>
      </c>
      <c r="F48" s="181">
        <v>16</v>
      </c>
      <c r="G48" s="181">
        <v>0.31</v>
      </c>
      <c r="H48" s="181">
        <v>39</v>
      </c>
      <c r="I48" s="181">
        <v>166</v>
      </c>
      <c r="J48" s="31" t="str">
        <f>IF(F48&gt;Data!$K$11,"National Record","-")</f>
        <v>-</v>
      </c>
      <c r="K48" s="31" t="str">
        <f>IF(G48&gt;Data!$M$10,"World Record","-")</f>
        <v>-</v>
      </c>
    </row>
    <row r="49" spans="1:11" ht="16.5" thickBot="1">
      <c r="A49" s="55">
        <v>46</v>
      </c>
      <c r="B49" s="182">
        <v>46</v>
      </c>
      <c r="C49" s="183">
        <v>29</v>
      </c>
      <c r="D49" s="197" t="s">
        <v>256</v>
      </c>
      <c r="E49" s="184">
        <v>0</v>
      </c>
      <c r="F49" s="184">
        <v>15</v>
      </c>
      <c r="G49" s="184">
        <v>0.28999999999999998</v>
      </c>
      <c r="H49" s="184">
        <v>37</v>
      </c>
      <c r="I49" s="184">
        <v>564</v>
      </c>
      <c r="J49" s="31" t="str">
        <f>IF(F49&gt;Data!$K$11,"National Record","-")</f>
        <v>-</v>
      </c>
      <c r="K49" s="31" t="str">
        <f>IF(G49&gt;Data!$M$10,"World Record","-")</f>
        <v>-</v>
      </c>
    </row>
    <row r="50" spans="1:11" ht="16.5" thickBot="1">
      <c r="A50" s="55">
        <v>47</v>
      </c>
      <c r="B50" s="179">
        <v>46</v>
      </c>
      <c r="C50" s="180">
        <v>108</v>
      </c>
      <c r="D50" s="198" t="s">
        <v>489</v>
      </c>
      <c r="E50" s="181">
        <v>0</v>
      </c>
      <c r="F50" s="181">
        <v>15</v>
      </c>
      <c r="G50" s="181">
        <v>0.28999999999999998</v>
      </c>
      <c r="H50" s="181">
        <v>37</v>
      </c>
      <c r="I50" s="181">
        <v>146</v>
      </c>
      <c r="J50" s="31" t="str">
        <f>IF(F50&gt;Data!$K$11,"National Record","-")</f>
        <v>-</v>
      </c>
      <c r="K50" s="31" t="str">
        <f>IF(G50&gt;Data!$M$10,"World Record","-")</f>
        <v>-</v>
      </c>
    </row>
    <row r="51" spans="1:11" ht="16.5" thickBot="1">
      <c r="A51" s="55">
        <v>48</v>
      </c>
      <c r="B51" s="182">
        <v>46</v>
      </c>
      <c r="C51" s="183">
        <v>116</v>
      </c>
      <c r="D51" s="197" t="s">
        <v>393</v>
      </c>
      <c r="E51" s="184">
        <v>0</v>
      </c>
      <c r="F51" s="184">
        <v>15</v>
      </c>
      <c r="G51" s="184">
        <v>0.28999999999999998</v>
      </c>
      <c r="H51" s="184">
        <v>37</v>
      </c>
      <c r="I51" s="184">
        <v>135</v>
      </c>
      <c r="J51" s="31" t="str">
        <f>IF(F51&gt;Data!$K$11,"National Record","-")</f>
        <v>-</v>
      </c>
      <c r="K51" s="31" t="str">
        <f>IF(G51&gt;Data!$M$10,"World Record","-")</f>
        <v>-</v>
      </c>
    </row>
    <row r="52" spans="1:11" ht="16.5" thickBot="1">
      <c r="A52" s="55">
        <v>49</v>
      </c>
      <c r="B52" s="179">
        <v>49</v>
      </c>
      <c r="C52" s="180">
        <v>44</v>
      </c>
      <c r="D52" s="198" t="s">
        <v>213</v>
      </c>
      <c r="E52" s="181">
        <v>0</v>
      </c>
      <c r="F52" s="181">
        <v>13</v>
      </c>
      <c r="G52" s="181">
        <v>0.25</v>
      </c>
      <c r="H52" s="181">
        <v>32</v>
      </c>
      <c r="I52" s="181">
        <v>366</v>
      </c>
      <c r="J52" s="31" t="str">
        <f>IF(F52&gt;Data!$K$11,"National Record","-")</f>
        <v>-</v>
      </c>
      <c r="K52" s="31" t="str">
        <f>IF(G52&gt;Data!$M$10,"World Record","-")</f>
        <v>-</v>
      </c>
    </row>
    <row r="53" spans="1:11" ht="16.5" thickBot="1">
      <c r="A53" s="55">
        <v>50</v>
      </c>
      <c r="B53" s="182">
        <v>49</v>
      </c>
      <c r="C53" s="183">
        <v>110</v>
      </c>
      <c r="D53" s="197" t="s">
        <v>231</v>
      </c>
      <c r="E53" s="184">
        <v>0</v>
      </c>
      <c r="F53" s="184">
        <v>13</v>
      </c>
      <c r="G53" s="184">
        <v>0.25</v>
      </c>
      <c r="H53" s="184">
        <v>32</v>
      </c>
      <c r="I53" s="184">
        <v>141</v>
      </c>
      <c r="J53" s="31" t="str">
        <f>IF(F53&gt;Data!$K$11,"National Record","-")</f>
        <v>-</v>
      </c>
      <c r="K53" s="31" t="str">
        <f>IF(G53&gt;Data!$M$10,"World Record","-")</f>
        <v>-</v>
      </c>
    </row>
    <row r="54" spans="1:11" ht="16.5" thickBot="1">
      <c r="A54" s="55">
        <v>51</v>
      </c>
      <c r="B54" s="179">
        <v>51</v>
      </c>
      <c r="C54" s="180">
        <v>43</v>
      </c>
      <c r="D54" s="198" t="s">
        <v>362</v>
      </c>
      <c r="E54" s="181">
        <v>0</v>
      </c>
      <c r="F54" s="181">
        <v>12</v>
      </c>
      <c r="G54" s="181">
        <v>0.23</v>
      </c>
      <c r="H54" s="181">
        <v>29</v>
      </c>
      <c r="I54" s="181">
        <v>374</v>
      </c>
      <c r="J54" s="31" t="str">
        <f>IF(F54&gt;Data!$K$11,"National Record","-")</f>
        <v>-</v>
      </c>
      <c r="K54" s="31" t="str">
        <f>IF(G54&gt;Data!$M$10,"World Record","-")</f>
        <v>-</v>
      </c>
    </row>
    <row r="55" spans="1:11" ht="16.5" thickBot="1">
      <c r="A55" s="55">
        <v>52</v>
      </c>
      <c r="B55" s="182">
        <v>51</v>
      </c>
      <c r="C55" s="183">
        <v>83</v>
      </c>
      <c r="D55" s="197" t="s">
        <v>454</v>
      </c>
      <c r="E55" s="184">
        <v>0</v>
      </c>
      <c r="F55" s="184">
        <v>12</v>
      </c>
      <c r="G55" s="184">
        <v>0.23</v>
      </c>
      <c r="H55" s="184">
        <v>29</v>
      </c>
      <c r="I55" s="184">
        <v>194</v>
      </c>
      <c r="J55" s="31" t="str">
        <f>IF(F55&gt;Data!$K$11,"National Record","-")</f>
        <v>-</v>
      </c>
      <c r="K55" s="31" t="str">
        <f>IF(G55&gt;Data!$M$10,"World Record","-")</f>
        <v>-</v>
      </c>
    </row>
    <row r="56" spans="1:11" ht="16.5" thickBot="1">
      <c r="A56" s="55">
        <v>53</v>
      </c>
      <c r="B56" s="179">
        <v>51</v>
      </c>
      <c r="C56" s="180">
        <v>97</v>
      </c>
      <c r="D56" s="198" t="s">
        <v>179</v>
      </c>
      <c r="E56" s="181">
        <v>0</v>
      </c>
      <c r="F56" s="181">
        <v>12</v>
      </c>
      <c r="G56" s="181">
        <v>0.23</v>
      </c>
      <c r="H56" s="181">
        <v>29</v>
      </c>
      <c r="I56" s="181">
        <v>159</v>
      </c>
      <c r="J56" s="31" t="str">
        <f>IF(F56&gt;Data!$K$11,"National Record","-")</f>
        <v>-</v>
      </c>
      <c r="K56" s="31" t="str">
        <f>IF(G56&gt;Data!$M$10,"World Record","-")</f>
        <v>-</v>
      </c>
    </row>
    <row r="57" spans="1:11" ht="16.5" thickBot="1">
      <c r="A57" s="55">
        <v>54</v>
      </c>
      <c r="B57" s="182">
        <v>54</v>
      </c>
      <c r="C57" s="183">
        <v>75</v>
      </c>
      <c r="D57" s="197" t="s">
        <v>397</v>
      </c>
      <c r="E57" s="184">
        <v>0</v>
      </c>
      <c r="F57" s="184">
        <v>11</v>
      </c>
      <c r="G57" s="184">
        <v>0.21</v>
      </c>
      <c r="H57" s="184">
        <v>27</v>
      </c>
      <c r="I57" s="184">
        <v>210</v>
      </c>
      <c r="J57" s="31" t="str">
        <f>IF(F57&gt;Data!$K$11,"National Record","-")</f>
        <v>-</v>
      </c>
      <c r="K57" s="31" t="str">
        <f>IF(G57&gt;Data!$M$10,"World Record","-")</f>
        <v>-</v>
      </c>
    </row>
    <row r="58" spans="1:11" ht="16.5" thickBot="1">
      <c r="A58" s="55">
        <v>55</v>
      </c>
      <c r="B58" s="179">
        <v>55</v>
      </c>
      <c r="C58" s="180">
        <v>224</v>
      </c>
      <c r="D58" s="198" t="s">
        <v>473</v>
      </c>
      <c r="E58" s="181">
        <v>0</v>
      </c>
      <c r="F58" s="181">
        <v>10</v>
      </c>
      <c r="G58" s="181">
        <v>0.19</v>
      </c>
      <c r="H58" s="181">
        <v>25</v>
      </c>
      <c r="I58" s="181">
        <v>36</v>
      </c>
      <c r="J58" s="31" t="str">
        <f>IF(F58&gt;Data!$K$11,"National Record","-")</f>
        <v>-</v>
      </c>
      <c r="K58" s="31" t="str">
        <f>IF(G58&gt;Data!$M$10,"World Record","-")</f>
        <v>-</v>
      </c>
    </row>
    <row r="59" spans="1:11" ht="16.5" thickBot="1">
      <c r="A59" s="55">
        <v>56</v>
      </c>
      <c r="B59" s="182">
        <v>56</v>
      </c>
      <c r="C59" s="183">
        <v>113</v>
      </c>
      <c r="D59" s="197" t="s">
        <v>197</v>
      </c>
      <c r="E59" s="184">
        <v>0</v>
      </c>
      <c r="F59" s="184">
        <v>9</v>
      </c>
      <c r="G59" s="184">
        <v>0.17</v>
      </c>
      <c r="H59" s="184">
        <v>22</v>
      </c>
      <c r="I59" s="184">
        <v>137</v>
      </c>
      <c r="J59" s="31" t="str">
        <f>IF(F59&gt;Data!$K$11,"National Record","-")</f>
        <v>-</v>
      </c>
      <c r="K59" s="31" t="str">
        <f>IF(G59&gt;Data!$M$10,"World Record","-")</f>
        <v>-</v>
      </c>
    </row>
    <row r="60" spans="1:11" ht="16.5" thickBot="1">
      <c r="A60" s="55">
        <v>57</v>
      </c>
      <c r="B60" s="179">
        <v>56</v>
      </c>
      <c r="C60" s="180">
        <v>175</v>
      </c>
      <c r="D60" s="198" t="s">
        <v>363</v>
      </c>
      <c r="E60" s="181">
        <v>0</v>
      </c>
      <c r="F60" s="181">
        <v>9</v>
      </c>
      <c r="G60" s="181">
        <v>0.17</v>
      </c>
      <c r="H60" s="181">
        <v>22</v>
      </c>
      <c r="I60" s="181">
        <v>73</v>
      </c>
      <c r="J60" s="31" t="str">
        <f>IF(F60&gt;Data!$K$11,"National Record","-")</f>
        <v>-</v>
      </c>
      <c r="K60" s="31" t="str">
        <f>IF(G60&gt;Data!$M$10,"World Record","-")</f>
        <v>-</v>
      </c>
    </row>
    <row r="61" spans="1:11" ht="16.5" thickBot="1">
      <c r="A61" s="55">
        <v>58</v>
      </c>
      <c r="B61" s="182">
        <v>56</v>
      </c>
      <c r="C61" s="183">
        <v>204</v>
      </c>
      <c r="D61" s="197" t="s">
        <v>428</v>
      </c>
      <c r="E61" s="184">
        <v>0</v>
      </c>
      <c r="F61" s="184">
        <v>9</v>
      </c>
      <c r="G61" s="184">
        <v>0.17</v>
      </c>
      <c r="H61" s="184">
        <v>22</v>
      </c>
      <c r="I61" s="184">
        <v>51</v>
      </c>
      <c r="J61" s="31" t="str">
        <f>IF(F61&gt;Data!$K$11,"National Record","-")</f>
        <v>-</v>
      </c>
      <c r="K61" s="31" t="str">
        <f>IF(G61&gt;Data!$M$10,"World Record","-")</f>
        <v>-</v>
      </c>
    </row>
    <row r="62" spans="1:11" ht="16.5" thickBot="1">
      <c r="A62" s="55">
        <v>59</v>
      </c>
      <c r="B62" s="179">
        <v>59</v>
      </c>
      <c r="C62" s="180">
        <v>183</v>
      </c>
      <c r="D62" s="198" t="s">
        <v>328</v>
      </c>
      <c r="E62" s="181">
        <v>0</v>
      </c>
      <c r="F62" s="181">
        <v>6</v>
      </c>
      <c r="G62" s="181">
        <v>0.12</v>
      </c>
      <c r="H62" s="181">
        <v>15</v>
      </c>
      <c r="I62" s="181">
        <v>64</v>
      </c>
      <c r="J62" s="31" t="str">
        <f>IF(F62&gt;Data!$K$11,"National Record","-")</f>
        <v>-</v>
      </c>
      <c r="K62" s="31" t="str">
        <f>IF(G62&gt;Data!$M$10,"World Record","-")</f>
        <v>-</v>
      </c>
    </row>
    <row r="63" spans="1:11" ht="16.5" thickBot="1">
      <c r="A63" s="55">
        <v>60</v>
      </c>
      <c r="B63" s="182">
        <v>60</v>
      </c>
      <c r="C63" s="183">
        <v>23</v>
      </c>
      <c r="D63" s="197" t="s">
        <v>357</v>
      </c>
      <c r="E63" s="160">
        <v>5364</v>
      </c>
      <c r="F63" s="184">
        <v>5</v>
      </c>
      <c r="G63" s="184">
        <v>0.1</v>
      </c>
      <c r="H63" s="184">
        <v>12</v>
      </c>
      <c r="I63" s="184">
        <v>657</v>
      </c>
      <c r="J63" s="31" t="str">
        <f>IF(F63&gt;Data!$K$11,"National Record","-")</f>
        <v>-</v>
      </c>
      <c r="K63" s="31" t="str">
        <f>IF(G63&gt;Data!$M$10,"World Record","-")</f>
        <v>-</v>
      </c>
    </row>
    <row r="64" spans="1:11" ht="16.5" thickBot="1">
      <c r="A64" s="55">
        <v>61</v>
      </c>
      <c r="B64" s="179">
        <v>61</v>
      </c>
      <c r="C64" s="180">
        <v>223</v>
      </c>
      <c r="D64" s="198" t="s">
        <v>273</v>
      </c>
      <c r="E64" s="181">
        <v>0</v>
      </c>
      <c r="F64" s="181">
        <v>3</v>
      </c>
      <c r="G64" s="181">
        <v>0.06</v>
      </c>
      <c r="H64" s="181">
        <v>7</v>
      </c>
      <c r="I64" s="181">
        <v>37</v>
      </c>
      <c r="J64" s="31" t="str">
        <f>IF(F64&gt;Data!$K$11,"National Record","-")</f>
        <v>-</v>
      </c>
      <c r="K64" s="31" t="str">
        <f>IF(G64&gt;Data!$M$10,"World Record","-")</f>
        <v>-</v>
      </c>
    </row>
    <row r="65" spans="1:11" ht="16.5" thickBot="1">
      <c r="A65" s="55">
        <v>62</v>
      </c>
      <c r="B65" s="182">
        <v>62</v>
      </c>
      <c r="C65" s="183">
        <v>149</v>
      </c>
      <c r="D65" s="197" t="s">
        <v>339</v>
      </c>
      <c r="E65" s="184">
        <v>0</v>
      </c>
      <c r="F65" s="184">
        <v>1</v>
      </c>
      <c r="G65" s="184">
        <v>0.02</v>
      </c>
      <c r="H65" s="184">
        <v>2</v>
      </c>
      <c r="I65" s="184">
        <v>109</v>
      </c>
      <c r="J65" s="137" t="str">
        <f>IF(F65&gt;Data!$K$11,"National Record","-")</f>
        <v>-</v>
      </c>
      <c r="K65" s="137" t="str">
        <f>IF(G65&gt;Data!$M$10,"World Record","-")</f>
        <v>-</v>
      </c>
    </row>
    <row r="66" spans="1:11" ht="16.5" thickBot="1">
      <c r="A66" s="55">
        <v>63</v>
      </c>
      <c r="B66" s="179">
        <v>63</v>
      </c>
      <c r="C66" s="180">
        <v>13</v>
      </c>
      <c r="D66" s="198" t="s">
        <v>379</v>
      </c>
      <c r="E66" s="181">
        <v>0</v>
      </c>
      <c r="F66" s="181">
        <v>0</v>
      </c>
      <c r="G66" s="181">
        <v>0</v>
      </c>
      <c r="H66" s="181">
        <v>0</v>
      </c>
      <c r="I66" s="181">
        <v>1135</v>
      </c>
      <c r="J66" s="31" t="str">
        <f>IF(F66&gt;Data!$K$11,"National Record","-")</f>
        <v>-</v>
      </c>
      <c r="K66" s="31" t="str">
        <f>IF(G66&gt;Data!$M$10,"World Record","-")</f>
        <v>-</v>
      </c>
    </row>
    <row r="67" spans="1:11" ht="16.5" thickBot="1">
      <c r="A67" s="55">
        <v>64</v>
      </c>
      <c r="B67" s="182">
        <v>63</v>
      </c>
      <c r="C67" s="183">
        <v>22</v>
      </c>
      <c r="D67" s="197" t="s">
        <v>415</v>
      </c>
      <c r="E67" s="184">
        <v>0</v>
      </c>
      <c r="F67" s="184">
        <v>0</v>
      </c>
      <c r="G67" s="184">
        <v>0</v>
      </c>
      <c r="H67" s="184">
        <v>0</v>
      </c>
      <c r="I67" s="184">
        <v>680</v>
      </c>
      <c r="J67" s="31" t="str">
        <f>IF(F67&gt;Data!$K$11,"National Record","-")</f>
        <v>-</v>
      </c>
      <c r="K67" s="31" t="str">
        <f>IF(G67&gt;Data!$M$10,"World Record","-")</f>
        <v>-</v>
      </c>
    </row>
    <row r="68" spans="1:11" ht="16.5" thickBot="1">
      <c r="A68" s="55">
        <v>65</v>
      </c>
      <c r="B68" s="179">
        <v>63</v>
      </c>
      <c r="C68" s="180">
        <v>27</v>
      </c>
      <c r="D68" s="198" t="s">
        <v>322</v>
      </c>
      <c r="E68" s="181">
        <v>0</v>
      </c>
      <c r="F68" s="181">
        <v>0</v>
      </c>
      <c r="G68" s="181">
        <v>0</v>
      </c>
      <c r="H68" s="181">
        <v>0</v>
      </c>
      <c r="I68" s="181">
        <v>606</v>
      </c>
      <c r="J68" s="31" t="str">
        <f>IF(F68&gt;Data!$K$11,"National Record","-")</f>
        <v>-</v>
      </c>
      <c r="K68" s="31" t="str">
        <f>IF(G68&gt;Data!$M$10,"World Record","-")</f>
        <v>-</v>
      </c>
    </row>
    <row r="69" spans="1:11" ht="16.5" thickBot="1">
      <c r="A69" s="55">
        <v>66</v>
      </c>
      <c r="B69" s="182">
        <v>63</v>
      </c>
      <c r="C69" s="183">
        <v>30</v>
      </c>
      <c r="D69" s="197" t="s">
        <v>407</v>
      </c>
      <c r="E69" s="184">
        <v>0</v>
      </c>
      <c r="F69" s="184">
        <v>0</v>
      </c>
      <c r="G69" s="184">
        <v>0</v>
      </c>
      <c r="H69" s="184">
        <v>0</v>
      </c>
      <c r="I69" s="184">
        <v>551</v>
      </c>
      <c r="J69" s="31" t="str">
        <f>IF(F69&gt;Data!$K$11,"National Record","-")</f>
        <v>-</v>
      </c>
      <c r="K69" s="31" t="str">
        <f>IF(G69&gt;Data!$M$10,"World Record","-")</f>
        <v>-</v>
      </c>
    </row>
    <row r="70" spans="1:11" ht="16.5" thickBot="1">
      <c r="A70" s="55">
        <v>67</v>
      </c>
      <c r="B70" s="179">
        <v>63</v>
      </c>
      <c r="C70" s="180">
        <v>31</v>
      </c>
      <c r="D70" s="198" t="s">
        <v>509</v>
      </c>
      <c r="E70" s="181">
        <v>0</v>
      </c>
      <c r="F70" s="181">
        <v>0</v>
      </c>
      <c r="G70" s="181">
        <v>0</v>
      </c>
      <c r="H70" s="181">
        <v>0</v>
      </c>
      <c r="I70" s="181">
        <v>525</v>
      </c>
      <c r="J70" s="149" t="str">
        <f>IF(F70&gt;Data!$K$11,"National Record","-")</f>
        <v>-</v>
      </c>
      <c r="K70" s="149" t="str">
        <f>IF(G70&gt;Data!$M$10,"World Record","-")</f>
        <v>-</v>
      </c>
    </row>
    <row r="71" spans="1:11" ht="16.5" thickBot="1">
      <c r="A71" s="55">
        <v>68</v>
      </c>
      <c r="B71" s="182">
        <v>63</v>
      </c>
      <c r="C71" s="183">
        <v>35</v>
      </c>
      <c r="D71" s="197" t="s">
        <v>402</v>
      </c>
      <c r="E71" s="184">
        <v>0</v>
      </c>
      <c r="F71" s="184">
        <v>0</v>
      </c>
      <c r="G71" s="184">
        <v>0</v>
      </c>
      <c r="H71" s="184">
        <v>0</v>
      </c>
      <c r="I71" s="184">
        <v>452</v>
      </c>
      <c r="J71" s="31" t="str">
        <f>IF(F71&gt;Data!$K$11,"National Record","-")</f>
        <v>-</v>
      </c>
      <c r="K71" s="31" t="str">
        <f>IF(G71&gt;Data!$M$10,"World Record","-")</f>
        <v>-</v>
      </c>
    </row>
    <row r="72" spans="1:11" ht="16.5" thickBot="1">
      <c r="A72" s="55">
        <v>69</v>
      </c>
      <c r="B72" s="179">
        <v>63</v>
      </c>
      <c r="C72" s="180">
        <v>37</v>
      </c>
      <c r="D72" s="198" t="s">
        <v>292</v>
      </c>
      <c r="E72" s="181">
        <v>0</v>
      </c>
      <c r="F72" s="181">
        <v>0</v>
      </c>
      <c r="G72" s="181">
        <v>0</v>
      </c>
      <c r="H72" s="181">
        <v>0</v>
      </c>
      <c r="I72" s="181">
        <v>403</v>
      </c>
      <c r="J72" s="31" t="str">
        <f>IF(F72&gt;Data!$K$11,"National Record","-")</f>
        <v>-</v>
      </c>
      <c r="K72" s="31" t="str">
        <f>IF(G72&gt;Data!$M$10,"World Record","-")</f>
        <v>-</v>
      </c>
    </row>
    <row r="73" spans="1:11" ht="16.5" thickBot="1">
      <c r="A73" s="55">
        <v>70</v>
      </c>
      <c r="B73" s="182">
        <v>63</v>
      </c>
      <c r="C73" s="183">
        <v>38</v>
      </c>
      <c r="D73" s="197" t="s">
        <v>340</v>
      </c>
      <c r="E73" s="184">
        <v>0</v>
      </c>
      <c r="F73" s="184">
        <v>0</v>
      </c>
      <c r="G73" s="184">
        <v>0</v>
      </c>
      <c r="H73" s="184">
        <v>0</v>
      </c>
      <c r="I73" s="184">
        <v>402</v>
      </c>
      <c r="J73" s="31" t="str">
        <f>IF(F73&gt;Data!$K$11,"National Record","-")</f>
        <v>-</v>
      </c>
      <c r="K73" s="31" t="str">
        <f>IF(G73&gt;Data!$M$10,"World Record","-")</f>
        <v>-</v>
      </c>
    </row>
    <row r="74" spans="1:11" ht="16.5" thickBot="1">
      <c r="A74" s="55">
        <v>71</v>
      </c>
      <c r="B74" s="179">
        <v>63</v>
      </c>
      <c r="C74" s="180">
        <v>39</v>
      </c>
      <c r="D74" s="198" t="s">
        <v>354</v>
      </c>
      <c r="E74" s="160">
        <v>5422</v>
      </c>
      <c r="F74" s="181">
        <v>0</v>
      </c>
      <c r="G74" s="181">
        <v>0</v>
      </c>
      <c r="H74" s="181">
        <v>0</v>
      </c>
      <c r="I74" s="181">
        <v>397</v>
      </c>
      <c r="J74" s="31" t="str">
        <f>IF(F74&gt;Data!$K$11,"National Record","-")</f>
        <v>-</v>
      </c>
      <c r="K74" s="31" t="str">
        <f>IF(G74&gt;Data!$M$10,"World Record","-")</f>
        <v>-</v>
      </c>
    </row>
    <row r="75" spans="1:11" ht="16.5" thickBot="1">
      <c r="A75" s="55">
        <v>72</v>
      </c>
      <c r="B75" s="182">
        <v>63</v>
      </c>
      <c r="C75" s="183">
        <v>45</v>
      </c>
      <c r="D75" s="197" t="s">
        <v>403</v>
      </c>
      <c r="E75" s="184">
        <v>0</v>
      </c>
      <c r="F75" s="184">
        <v>0</v>
      </c>
      <c r="G75" s="184">
        <v>0</v>
      </c>
      <c r="H75" s="184">
        <v>0</v>
      </c>
      <c r="I75" s="184">
        <v>363</v>
      </c>
      <c r="J75" s="31" t="str">
        <f>IF(F75&gt;Data!$K$11,"National Record","-")</f>
        <v>-</v>
      </c>
      <c r="K75" s="31" t="str">
        <f>IF(G75&gt;Data!$M$10,"World Record","-")</f>
        <v>-</v>
      </c>
    </row>
    <row r="76" spans="1:11" ht="16.5" thickBot="1">
      <c r="A76" s="55">
        <v>73</v>
      </c>
      <c r="B76" s="179">
        <v>63</v>
      </c>
      <c r="C76" s="180">
        <v>47</v>
      </c>
      <c r="D76" s="198" t="s">
        <v>199</v>
      </c>
      <c r="E76" s="181">
        <v>0</v>
      </c>
      <c r="F76" s="181">
        <v>0</v>
      </c>
      <c r="G76" s="181">
        <v>0</v>
      </c>
      <c r="H76" s="181">
        <v>0</v>
      </c>
      <c r="I76" s="181">
        <v>346</v>
      </c>
      <c r="J76" s="31" t="str">
        <f>IF(F76&gt;Data!$K$11,"National Record","-")</f>
        <v>-</v>
      </c>
      <c r="K76" s="31" t="str">
        <f>IF(G76&gt;Data!$M$10,"World Record","-")</f>
        <v>-</v>
      </c>
    </row>
    <row r="77" spans="1:11" ht="16.5" thickBot="1">
      <c r="A77" s="55">
        <v>74</v>
      </c>
      <c r="B77" s="182">
        <v>63</v>
      </c>
      <c r="C77" s="183">
        <v>49</v>
      </c>
      <c r="D77" s="197" t="s">
        <v>386</v>
      </c>
      <c r="E77" s="184">
        <v>0</v>
      </c>
      <c r="F77" s="184">
        <v>0</v>
      </c>
      <c r="G77" s="184">
        <v>0</v>
      </c>
      <c r="H77" s="184">
        <v>0</v>
      </c>
      <c r="I77" s="184">
        <v>324</v>
      </c>
      <c r="J77" s="31" t="str">
        <f>IF(F77&gt;Data!$K$11,"National Record","-")</f>
        <v>-</v>
      </c>
      <c r="K77" s="31" t="str">
        <f>IF(G77&gt;Data!$M$10,"World Record","-")</f>
        <v>-</v>
      </c>
    </row>
    <row r="78" spans="1:11" ht="16.5" thickBot="1">
      <c r="A78" s="55">
        <v>75</v>
      </c>
      <c r="B78" s="179">
        <v>63</v>
      </c>
      <c r="C78" s="180">
        <v>50</v>
      </c>
      <c r="D78" s="198" t="s">
        <v>225</v>
      </c>
      <c r="E78" s="181">
        <v>0</v>
      </c>
      <c r="F78" s="181">
        <v>0</v>
      </c>
      <c r="G78" s="181">
        <v>0</v>
      </c>
      <c r="H78" s="181">
        <v>0</v>
      </c>
      <c r="I78" s="181">
        <v>320</v>
      </c>
      <c r="J78" s="31" t="str">
        <f>IF(F78&gt;Data!$K$11,"National Record","-")</f>
        <v>-</v>
      </c>
      <c r="K78" s="31" t="str">
        <f>IF(G78&gt;Data!$M$10,"World Record","-")</f>
        <v>-</v>
      </c>
    </row>
    <row r="79" spans="1:11" ht="16.5" thickBot="1">
      <c r="A79" s="55">
        <v>76</v>
      </c>
      <c r="B79" s="182">
        <v>63</v>
      </c>
      <c r="C79" s="183">
        <v>50</v>
      </c>
      <c r="D79" s="197" t="s">
        <v>305</v>
      </c>
      <c r="E79" s="184">
        <v>0</v>
      </c>
      <c r="F79" s="184">
        <v>0</v>
      </c>
      <c r="G79" s="184">
        <v>0</v>
      </c>
      <c r="H79" s="184">
        <v>0</v>
      </c>
      <c r="I79" s="184">
        <v>320</v>
      </c>
      <c r="J79" s="31" t="str">
        <f>IF(F79&gt;Data!$K$11,"National Record","-")</f>
        <v>-</v>
      </c>
      <c r="K79" s="31" t="str">
        <f>IF(G79&gt;Data!$M$10,"World Record","-")</f>
        <v>-</v>
      </c>
    </row>
    <row r="80" spans="1:11" ht="16.5" thickBot="1">
      <c r="A80" s="55">
        <v>77</v>
      </c>
      <c r="B80" s="179">
        <v>63</v>
      </c>
      <c r="C80" s="180">
        <v>52</v>
      </c>
      <c r="D80" s="198" t="s">
        <v>365</v>
      </c>
      <c r="E80" s="181">
        <v>0</v>
      </c>
      <c r="F80" s="181">
        <v>0</v>
      </c>
      <c r="G80" s="181">
        <v>0</v>
      </c>
      <c r="H80" s="181">
        <v>0</v>
      </c>
      <c r="I80" s="181">
        <v>315</v>
      </c>
      <c r="J80" s="31" t="str">
        <f>IF(F80&gt;Data!$K$11,"National Record","-")</f>
        <v>-</v>
      </c>
      <c r="K80" s="31" t="str">
        <f>IF(G80&gt;Data!$M$10,"World Record","-")</f>
        <v>-</v>
      </c>
    </row>
    <row r="81" spans="1:11" ht="16.5" thickBot="1">
      <c r="A81" s="55">
        <v>78</v>
      </c>
      <c r="B81" s="182">
        <v>63</v>
      </c>
      <c r="C81" s="183">
        <v>54</v>
      </c>
      <c r="D81" s="197" t="s">
        <v>330</v>
      </c>
      <c r="E81" s="184">
        <v>0</v>
      </c>
      <c r="F81" s="184">
        <v>0</v>
      </c>
      <c r="G81" s="184">
        <v>0</v>
      </c>
      <c r="H81" s="184">
        <v>0</v>
      </c>
      <c r="I81" s="184">
        <v>312</v>
      </c>
      <c r="J81" s="31" t="str">
        <f>IF(F81&gt;Data!$K$11,"National Record","-")</f>
        <v>-</v>
      </c>
      <c r="K81" s="31" t="str">
        <f>IF(G81&gt;Data!$M$10,"World Record","-")</f>
        <v>-</v>
      </c>
    </row>
    <row r="82" spans="1:11" ht="16.5" thickBot="1">
      <c r="A82" s="55">
        <v>79</v>
      </c>
      <c r="B82" s="179">
        <v>63</v>
      </c>
      <c r="C82" s="180">
        <v>55</v>
      </c>
      <c r="D82" s="198" t="s">
        <v>293</v>
      </c>
      <c r="E82" s="181">
        <v>0</v>
      </c>
      <c r="F82" s="181">
        <v>0</v>
      </c>
      <c r="G82" s="181">
        <v>0</v>
      </c>
      <c r="H82" s="181">
        <v>0</v>
      </c>
      <c r="I82" s="181">
        <v>306</v>
      </c>
      <c r="J82" s="31" t="str">
        <f>IF(F82&gt;Data!$K$11,"National Record","-")</f>
        <v>-</v>
      </c>
      <c r="K82" s="31" t="str">
        <f>IF(G82&gt;Data!$M$10,"World Record","-")</f>
        <v>-</v>
      </c>
    </row>
    <row r="83" spans="1:11" ht="16.5" thickBot="1">
      <c r="A83" s="55">
        <v>80</v>
      </c>
      <c r="B83" s="182">
        <v>63</v>
      </c>
      <c r="C83" s="183">
        <v>56</v>
      </c>
      <c r="D83" s="197" t="s">
        <v>406</v>
      </c>
      <c r="E83" s="184">
        <v>0</v>
      </c>
      <c r="F83" s="184">
        <v>0</v>
      </c>
      <c r="G83" s="184">
        <v>0</v>
      </c>
      <c r="H83" s="184">
        <v>0</v>
      </c>
      <c r="I83" s="184">
        <v>296</v>
      </c>
      <c r="J83" s="31" t="str">
        <f>IF(F83&gt;Data!$K$11,"National Record","-")</f>
        <v>-</v>
      </c>
      <c r="K83" s="31" t="str">
        <f>IF(G83&gt;Data!$M$10,"World Record","-")</f>
        <v>-</v>
      </c>
    </row>
    <row r="84" spans="1:11" ht="16.5" thickBot="1">
      <c r="A84" s="55">
        <v>81</v>
      </c>
      <c r="B84" s="179">
        <v>63</v>
      </c>
      <c r="C84" s="180">
        <v>57</v>
      </c>
      <c r="D84" s="198" t="s">
        <v>479</v>
      </c>
      <c r="E84" s="181">
        <v>0</v>
      </c>
      <c r="F84" s="181">
        <v>0</v>
      </c>
      <c r="G84" s="181">
        <v>0</v>
      </c>
      <c r="H84" s="181">
        <v>0</v>
      </c>
      <c r="I84" s="181">
        <v>295</v>
      </c>
      <c r="J84" s="31" t="str">
        <f>IF(F84&gt;Data!$K$11,"National Record","-")</f>
        <v>-</v>
      </c>
      <c r="K84" s="31" t="str">
        <f>IF(G84&gt;Data!$M$10,"World Record","-")</f>
        <v>-</v>
      </c>
    </row>
    <row r="85" spans="1:11" ht="16.5" thickBot="1">
      <c r="A85" s="55">
        <v>82</v>
      </c>
      <c r="B85" s="182">
        <v>63</v>
      </c>
      <c r="C85" s="183">
        <v>58</v>
      </c>
      <c r="D85" s="197" t="s">
        <v>296</v>
      </c>
      <c r="E85" s="184">
        <v>0</v>
      </c>
      <c r="F85" s="184">
        <v>0</v>
      </c>
      <c r="G85" s="184">
        <v>0</v>
      </c>
      <c r="H85" s="184">
        <v>0</v>
      </c>
      <c r="I85" s="184">
        <v>289</v>
      </c>
      <c r="J85" s="31" t="str">
        <f>IF(F85&gt;Data!$K$11,"National Record","-")</f>
        <v>-</v>
      </c>
      <c r="K85" s="31" t="str">
        <f>IF(G85&gt;Data!$M$10,"World Record","-")</f>
        <v>-</v>
      </c>
    </row>
    <row r="86" spans="1:11" ht="16.5" thickBot="1">
      <c r="A86" s="55">
        <v>83</v>
      </c>
      <c r="B86" s="179">
        <v>63</v>
      </c>
      <c r="C86" s="180">
        <v>59</v>
      </c>
      <c r="D86" s="198" t="s">
        <v>228</v>
      </c>
      <c r="E86" s="181">
        <v>0</v>
      </c>
      <c r="F86" s="181">
        <v>0</v>
      </c>
      <c r="G86" s="181">
        <v>0</v>
      </c>
      <c r="H86" s="181">
        <v>0</v>
      </c>
      <c r="I86" s="181">
        <v>285</v>
      </c>
      <c r="J86" s="31" t="str">
        <f>IF(F86&gt;Data!$K$11,"National Record","-")</f>
        <v>-</v>
      </c>
      <c r="K86" s="31" t="str">
        <f>IF(G86&gt;Data!$M$10,"World Record","-")</f>
        <v>-</v>
      </c>
    </row>
    <row r="87" spans="1:11" ht="16.5" thickBot="1">
      <c r="A87" s="55">
        <v>84</v>
      </c>
      <c r="B87" s="182">
        <v>63</v>
      </c>
      <c r="C87" s="183">
        <v>60</v>
      </c>
      <c r="D87" s="197" t="s">
        <v>316</v>
      </c>
      <c r="E87" s="184">
        <v>0</v>
      </c>
      <c r="F87" s="184">
        <v>0</v>
      </c>
      <c r="G87" s="184">
        <v>0</v>
      </c>
      <c r="H87" s="184">
        <v>0</v>
      </c>
      <c r="I87" s="184">
        <v>264</v>
      </c>
      <c r="J87" s="31" t="str">
        <f>IF(F87&gt;Data!$K$11,"National Record","-")</f>
        <v>-</v>
      </c>
      <c r="K87" s="31" t="str">
        <f>IF(G87&gt;Data!$M$10,"World Record","-")</f>
        <v>-</v>
      </c>
    </row>
    <row r="88" spans="1:11" ht="16.5" thickBot="1">
      <c r="A88" s="55">
        <v>85</v>
      </c>
      <c r="B88" s="179">
        <v>63</v>
      </c>
      <c r="C88" s="180">
        <v>61</v>
      </c>
      <c r="D88" s="198" t="s">
        <v>398</v>
      </c>
      <c r="E88" s="160">
        <v>6146</v>
      </c>
      <c r="F88" s="181">
        <v>0</v>
      </c>
      <c r="G88" s="181">
        <v>0</v>
      </c>
      <c r="H88" s="181">
        <v>0</v>
      </c>
      <c r="I88" s="181">
        <v>260</v>
      </c>
      <c r="J88" s="31" t="str">
        <f>IF(F88&gt;Data!$K$11,"National Record","-")</f>
        <v>-</v>
      </c>
      <c r="K88" s="31" t="str">
        <f>IF(G88&gt;Data!$M$10,"World Record","-")</f>
        <v>-</v>
      </c>
    </row>
    <row r="89" spans="1:11" ht="16.5" thickBot="1">
      <c r="A89" s="55">
        <v>86</v>
      </c>
      <c r="B89" s="182">
        <v>63</v>
      </c>
      <c r="C89" s="183">
        <v>62</v>
      </c>
      <c r="D89" s="197" t="s">
        <v>241</v>
      </c>
      <c r="E89" s="184">
        <v>0</v>
      </c>
      <c r="F89" s="184">
        <v>0</v>
      </c>
      <c r="G89" s="184">
        <v>0</v>
      </c>
      <c r="H89" s="184">
        <v>0</v>
      </c>
      <c r="I89" s="184">
        <v>258</v>
      </c>
      <c r="J89" s="31" t="str">
        <f>IF(F89&gt;Data!$K$11,"National Record","-")</f>
        <v>-</v>
      </c>
      <c r="K89" s="31" t="str">
        <f>IF(G89&gt;Data!$M$10,"World Record","-")</f>
        <v>-</v>
      </c>
    </row>
    <row r="90" spans="1:11" ht="16.5" thickBot="1">
      <c r="A90" s="55">
        <v>87</v>
      </c>
      <c r="B90" s="179">
        <v>63</v>
      </c>
      <c r="C90" s="180">
        <v>62</v>
      </c>
      <c r="D90" s="198" t="s">
        <v>235</v>
      </c>
      <c r="E90" s="181">
        <v>0</v>
      </c>
      <c r="F90" s="181">
        <v>0</v>
      </c>
      <c r="G90" s="181">
        <v>0</v>
      </c>
      <c r="H90" s="181">
        <v>0</v>
      </c>
      <c r="I90" s="181">
        <v>258</v>
      </c>
      <c r="J90" s="31" t="str">
        <f>IF(F90&gt;Data!$K$11,"National Record","-")</f>
        <v>-</v>
      </c>
      <c r="K90" s="31" t="str">
        <f>IF(G90&gt;Data!$M$10,"World Record","-")</f>
        <v>-</v>
      </c>
    </row>
    <row r="91" spans="1:11" ht="16.5" thickBot="1">
      <c r="A91" s="55">
        <v>88</v>
      </c>
      <c r="B91" s="182">
        <v>63</v>
      </c>
      <c r="C91" s="183">
        <v>64</v>
      </c>
      <c r="D91" s="197" t="s">
        <v>331</v>
      </c>
      <c r="E91" s="184">
        <v>0</v>
      </c>
      <c r="F91" s="184">
        <v>0</v>
      </c>
      <c r="G91" s="184">
        <v>0</v>
      </c>
      <c r="H91" s="184">
        <v>0</v>
      </c>
      <c r="I91" s="184">
        <v>254</v>
      </c>
      <c r="J91" s="31" t="str">
        <f>IF(F91&gt;Data!$K$11,"National Record","-")</f>
        <v>-</v>
      </c>
      <c r="K91" s="31" t="str">
        <f>IF(G91&gt;Data!$M$10,"World Record","-")</f>
        <v>-</v>
      </c>
    </row>
    <row r="92" spans="1:11" ht="16.5" thickBot="1">
      <c r="A92" s="55">
        <v>89</v>
      </c>
      <c r="B92" s="179">
        <v>63</v>
      </c>
      <c r="C92" s="180">
        <v>65</v>
      </c>
      <c r="D92" s="198" t="s">
        <v>372</v>
      </c>
      <c r="E92" s="181">
        <v>0</v>
      </c>
      <c r="F92" s="181">
        <v>0</v>
      </c>
      <c r="G92" s="181">
        <v>0</v>
      </c>
      <c r="H92" s="181">
        <v>0</v>
      </c>
      <c r="I92" s="181">
        <v>249</v>
      </c>
      <c r="J92" s="31" t="str">
        <f>IF(F92&gt;Data!$K$11,"National Record","-")</f>
        <v>-</v>
      </c>
      <c r="K92" s="31" t="str">
        <f>IF(G92&gt;Data!$M$10,"World Record","-")</f>
        <v>-</v>
      </c>
    </row>
    <row r="93" spans="1:11" ht="16.5" thickBot="1">
      <c r="A93" s="55">
        <v>90</v>
      </c>
      <c r="B93" s="182">
        <v>63</v>
      </c>
      <c r="C93" s="183">
        <v>67</v>
      </c>
      <c r="D93" s="197" t="s">
        <v>457</v>
      </c>
      <c r="E93" s="184">
        <v>0</v>
      </c>
      <c r="F93" s="184">
        <v>0</v>
      </c>
      <c r="G93" s="184">
        <v>0</v>
      </c>
      <c r="H93" s="184">
        <v>0</v>
      </c>
      <c r="I93" s="184">
        <v>235</v>
      </c>
      <c r="J93" s="150" t="str">
        <f>IF(F93&gt;Data!$K$11,"National Record","-")</f>
        <v>-</v>
      </c>
      <c r="K93" s="150" t="str">
        <f>IF(G93&gt;Data!$M$10,"World Record","-")</f>
        <v>-</v>
      </c>
    </row>
    <row r="94" spans="1:11" ht="16.5" thickBot="1">
      <c r="A94" s="55">
        <v>91</v>
      </c>
      <c r="B94" s="179">
        <v>63</v>
      </c>
      <c r="C94" s="180">
        <v>69</v>
      </c>
      <c r="D94" s="198" t="s">
        <v>507</v>
      </c>
      <c r="E94" s="181">
        <v>0</v>
      </c>
      <c r="F94" s="181">
        <v>0</v>
      </c>
      <c r="G94" s="181">
        <v>0</v>
      </c>
      <c r="H94" s="181">
        <v>0</v>
      </c>
      <c r="I94" s="181">
        <v>229</v>
      </c>
      <c r="J94" s="31" t="str">
        <f>IF(F94&gt;Data!$K$11,"National Record","-")</f>
        <v>-</v>
      </c>
      <c r="K94" s="31" t="str">
        <f>IF(G94&gt;Data!$M$10,"World Record","-")</f>
        <v>-</v>
      </c>
    </row>
    <row r="95" spans="1:11" ht="16.5" thickBot="1">
      <c r="A95" s="55">
        <v>92</v>
      </c>
      <c r="B95" s="182">
        <v>63</v>
      </c>
      <c r="C95" s="183">
        <v>70</v>
      </c>
      <c r="D95" s="197" t="s">
        <v>344</v>
      </c>
      <c r="E95" s="184">
        <v>0</v>
      </c>
      <c r="F95" s="184">
        <v>0</v>
      </c>
      <c r="G95" s="184">
        <v>0</v>
      </c>
      <c r="H95" s="184">
        <v>0</v>
      </c>
      <c r="I95" s="184">
        <v>226</v>
      </c>
      <c r="J95" s="31" t="str">
        <f>IF(F95&gt;Data!$K$11,"National Record","-")</f>
        <v>-</v>
      </c>
      <c r="K95" s="31" t="str">
        <f>IF(G95&gt;Data!$M$10,"World Record","-")</f>
        <v>-</v>
      </c>
    </row>
    <row r="96" spans="1:11" ht="16.5" thickBot="1">
      <c r="A96" s="55">
        <v>93</v>
      </c>
      <c r="B96" s="179">
        <v>63</v>
      </c>
      <c r="C96" s="180">
        <v>72</v>
      </c>
      <c r="D96" s="198" t="s">
        <v>274</v>
      </c>
      <c r="E96" s="181">
        <v>0</v>
      </c>
      <c r="F96" s="181">
        <v>0</v>
      </c>
      <c r="G96" s="181">
        <v>0</v>
      </c>
      <c r="H96" s="181">
        <v>0</v>
      </c>
      <c r="I96" s="181">
        <v>220</v>
      </c>
      <c r="J96" s="31" t="str">
        <f>IF(F96&gt;Data!$K$11,"National Record","-")</f>
        <v>-</v>
      </c>
      <c r="K96" s="31" t="str">
        <f>IF(G96&gt;Data!$M$10,"World Record","-")</f>
        <v>-</v>
      </c>
    </row>
    <row r="97" spans="1:11" ht="16.5" thickBot="1">
      <c r="A97" s="55">
        <v>94</v>
      </c>
      <c r="B97" s="182">
        <v>63</v>
      </c>
      <c r="C97" s="183">
        <v>74</v>
      </c>
      <c r="D97" s="197" t="s">
        <v>490</v>
      </c>
      <c r="E97" s="184">
        <v>0</v>
      </c>
      <c r="F97" s="184">
        <v>0</v>
      </c>
      <c r="G97" s="184">
        <v>0</v>
      </c>
      <c r="H97" s="184">
        <v>0</v>
      </c>
      <c r="I97" s="184">
        <v>211</v>
      </c>
      <c r="J97" s="31" t="str">
        <f>IF(F97&gt;Data!$K$11,"National Record","-")</f>
        <v>-</v>
      </c>
      <c r="K97" s="31" t="str">
        <f>IF(G97&gt;Data!$M$10,"World Record","-")</f>
        <v>-</v>
      </c>
    </row>
    <row r="98" spans="1:11" ht="16.5" thickBot="1">
      <c r="A98" s="55">
        <v>95</v>
      </c>
      <c r="B98" s="179">
        <v>63</v>
      </c>
      <c r="C98" s="180">
        <v>76</v>
      </c>
      <c r="D98" s="198" t="s">
        <v>290</v>
      </c>
      <c r="E98" s="181">
        <v>0</v>
      </c>
      <c r="F98" s="181">
        <v>0</v>
      </c>
      <c r="G98" s="181">
        <v>0</v>
      </c>
      <c r="H98" s="181">
        <v>0</v>
      </c>
      <c r="I98" s="181">
        <v>210</v>
      </c>
      <c r="J98" s="31" t="str">
        <f>IF(F98&gt;Data!$K$11,"National Record","-")</f>
        <v>-</v>
      </c>
      <c r="K98" s="31" t="str">
        <f>IF(G98&gt;Data!$M$10,"World Record","-")</f>
        <v>-</v>
      </c>
    </row>
    <row r="99" spans="1:11" ht="16.5" thickBot="1">
      <c r="A99" s="55">
        <v>96</v>
      </c>
      <c r="B99" s="182">
        <v>63</v>
      </c>
      <c r="C99" s="183">
        <v>77</v>
      </c>
      <c r="D99" s="197" t="s">
        <v>421</v>
      </c>
      <c r="E99" s="184">
        <v>0</v>
      </c>
      <c r="F99" s="184">
        <v>0</v>
      </c>
      <c r="G99" s="184">
        <v>0</v>
      </c>
      <c r="H99" s="184">
        <v>0</v>
      </c>
      <c r="I99" s="184">
        <v>208</v>
      </c>
      <c r="J99" s="31" t="str">
        <f>IF(F99&gt;Data!$K$11,"National Record","-")</f>
        <v>-</v>
      </c>
      <c r="K99" s="31" t="str">
        <f>IF(G99&gt;Data!$M$10,"World Record","-")</f>
        <v>-</v>
      </c>
    </row>
    <row r="100" spans="1:11" ht="16.5" thickBot="1">
      <c r="A100" s="55">
        <v>97</v>
      </c>
      <c r="B100" s="179">
        <v>63</v>
      </c>
      <c r="C100" s="180">
        <v>78</v>
      </c>
      <c r="D100" s="198" t="s">
        <v>456</v>
      </c>
      <c r="E100" s="181">
        <v>0</v>
      </c>
      <c r="F100" s="181">
        <v>0</v>
      </c>
      <c r="G100" s="181">
        <v>0</v>
      </c>
      <c r="H100" s="181">
        <v>0</v>
      </c>
      <c r="I100" s="181">
        <v>203</v>
      </c>
      <c r="J100" s="31" t="str">
        <f>IF(F100&gt;Data!$K$11,"National Record","-")</f>
        <v>-</v>
      </c>
      <c r="K100" s="31" t="str">
        <f>IF(G100&gt;Data!$M$10,"World Record","-")</f>
        <v>-</v>
      </c>
    </row>
    <row r="101" spans="1:11" ht="16.5" thickBot="1">
      <c r="A101" s="55">
        <v>98</v>
      </c>
      <c r="B101" s="182">
        <v>63</v>
      </c>
      <c r="C101" s="183">
        <v>79</v>
      </c>
      <c r="D101" s="197" t="s">
        <v>442</v>
      </c>
      <c r="E101" s="184">
        <v>0</v>
      </c>
      <c r="F101" s="184">
        <v>0</v>
      </c>
      <c r="G101" s="184">
        <v>0</v>
      </c>
      <c r="H101" s="184">
        <v>0</v>
      </c>
      <c r="I101" s="184">
        <v>202</v>
      </c>
      <c r="J101" s="31" t="str">
        <f>IF(F101&gt;Data!$K$11,"National Record","-")</f>
        <v>-</v>
      </c>
      <c r="K101" s="31" t="str">
        <f>IF(G101&gt;Data!$M$10,"World Record","-")</f>
        <v>-</v>
      </c>
    </row>
    <row r="102" spans="1:11" ht="16.5" thickBot="1">
      <c r="A102" s="55">
        <v>99</v>
      </c>
      <c r="B102" s="179">
        <v>63</v>
      </c>
      <c r="C102" s="180">
        <v>79</v>
      </c>
      <c r="D102" s="198" t="s">
        <v>233</v>
      </c>
      <c r="E102" s="181">
        <v>0</v>
      </c>
      <c r="F102" s="181">
        <v>0</v>
      </c>
      <c r="G102" s="181">
        <v>0</v>
      </c>
      <c r="H102" s="181">
        <v>0</v>
      </c>
      <c r="I102" s="181">
        <v>202</v>
      </c>
      <c r="J102" s="31" t="str">
        <f>IF(F102&gt;Data!$K$11,"National Record","-")</f>
        <v>-</v>
      </c>
      <c r="K102" s="31" t="str">
        <f>IF(G102&gt;Data!$M$10,"World Record","-")</f>
        <v>-</v>
      </c>
    </row>
    <row r="103" spans="1:11" ht="16.5" thickBot="1">
      <c r="A103" s="55">
        <v>100</v>
      </c>
      <c r="B103" s="182">
        <v>63</v>
      </c>
      <c r="C103" s="183">
        <v>81</v>
      </c>
      <c r="D103" s="197" t="s">
        <v>320</v>
      </c>
      <c r="E103" s="184">
        <v>0</v>
      </c>
      <c r="F103" s="184">
        <v>0</v>
      </c>
      <c r="G103" s="184">
        <v>0</v>
      </c>
      <c r="H103" s="184">
        <v>0</v>
      </c>
      <c r="I103" s="184">
        <v>195</v>
      </c>
      <c r="J103" s="31" t="str">
        <f>IF(F103&gt;Data!$K$11,"National Record","-")</f>
        <v>-</v>
      </c>
      <c r="K103" s="31" t="str">
        <f>IF(G103&gt;Data!$M$10,"World Record","-")</f>
        <v>-</v>
      </c>
    </row>
    <row r="104" spans="1:11" ht="16.5" thickBot="1">
      <c r="A104" s="55">
        <v>101</v>
      </c>
      <c r="B104" s="179">
        <v>63</v>
      </c>
      <c r="C104" s="180">
        <v>84</v>
      </c>
      <c r="D104" s="198" t="s">
        <v>250</v>
      </c>
      <c r="E104" s="181">
        <v>0</v>
      </c>
      <c r="F104" s="181">
        <v>0</v>
      </c>
      <c r="G104" s="181">
        <v>0</v>
      </c>
      <c r="H104" s="181">
        <v>0</v>
      </c>
      <c r="I104" s="181">
        <v>192</v>
      </c>
      <c r="J104" s="31" t="str">
        <f>IF(F104&gt;Data!$K$11,"National Record","-")</f>
        <v>-</v>
      </c>
      <c r="K104" s="31" t="str">
        <f>IF(G104&gt;Data!$M$10,"World Record","-")</f>
        <v>-</v>
      </c>
    </row>
    <row r="105" spans="1:11" ht="16.5" thickBot="1">
      <c r="A105" s="55">
        <v>102</v>
      </c>
      <c r="B105" s="182">
        <v>63</v>
      </c>
      <c r="C105" s="183">
        <v>85</v>
      </c>
      <c r="D105" s="197" t="s">
        <v>416</v>
      </c>
      <c r="E105" s="184">
        <v>0</v>
      </c>
      <c r="F105" s="184">
        <v>0</v>
      </c>
      <c r="G105" s="184">
        <v>0</v>
      </c>
      <c r="H105" s="184">
        <v>0</v>
      </c>
      <c r="I105" s="184">
        <v>191</v>
      </c>
      <c r="J105" s="31" t="str">
        <f>IF(F105&gt;Data!$K$11,"National Record","-")</f>
        <v>-</v>
      </c>
      <c r="K105" s="31" t="str">
        <f>IF(G105&gt;Data!$M$10,"World Record","-")</f>
        <v>-</v>
      </c>
    </row>
    <row r="106" spans="1:11" ht="16.5" thickBot="1">
      <c r="A106" s="55">
        <v>103</v>
      </c>
      <c r="B106" s="179">
        <v>63</v>
      </c>
      <c r="C106" s="180">
        <v>88</v>
      </c>
      <c r="D106" s="198" t="s">
        <v>505</v>
      </c>
      <c r="E106" s="181">
        <v>0</v>
      </c>
      <c r="F106" s="181">
        <v>0</v>
      </c>
      <c r="G106" s="181">
        <v>0</v>
      </c>
      <c r="H106" s="181">
        <v>0</v>
      </c>
      <c r="I106" s="181">
        <v>187</v>
      </c>
      <c r="J106" s="31" t="str">
        <f>IF(F106&gt;Data!$K$11,"National Record","-")</f>
        <v>-</v>
      </c>
      <c r="K106" s="31" t="str">
        <f>IF(G106&gt;Data!$M$10,"World Record","-")</f>
        <v>-</v>
      </c>
    </row>
    <row r="107" spans="1:11" ht="16.5" thickBot="1">
      <c r="A107" s="55">
        <v>104</v>
      </c>
      <c r="B107" s="182">
        <v>63</v>
      </c>
      <c r="C107" s="183">
        <v>89</v>
      </c>
      <c r="D107" s="197" t="s">
        <v>267</v>
      </c>
      <c r="E107" s="184">
        <v>0</v>
      </c>
      <c r="F107" s="184">
        <v>0</v>
      </c>
      <c r="G107" s="184">
        <v>0</v>
      </c>
      <c r="H107" s="184">
        <v>0</v>
      </c>
      <c r="I107" s="184">
        <v>178</v>
      </c>
      <c r="J107" s="31" t="str">
        <f>IF(F107&gt;Data!$K$11,"National Record","-")</f>
        <v>-</v>
      </c>
      <c r="K107" s="31" t="str">
        <f>IF(G107&gt;Data!$M$10,"World Record","-")</f>
        <v>-</v>
      </c>
    </row>
    <row r="108" spans="1:11" ht="16.5" thickBot="1">
      <c r="A108" s="55">
        <v>105</v>
      </c>
      <c r="B108" s="179">
        <v>63</v>
      </c>
      <c r="C108" s="180">
        <v>90</v>
      </c>
      <c r="D108" s="198" t="s">
        <v>200</v>
      </c>
      <c r="E108" s="181">
        <v>0</v>
      </c>
      <c r="F108" s="181">
        <v>0</v>
      </c>
      <c r="G108" s="181">
        <v>0</v>
      </c>
      <c r="H108" s="181">
        <v>0</v>
      </c>
      <c r="I108" s="181">
        <v>173</v>
      </c>
      <c r="J108" s="31" t="str">
        <f>IF(F108&gt;Data!$K$11,"National Record","-")</f>
        <v>-</v>
      </c>
      <c r="K108" s="31" t="str">
        <f>IF(G108&gt;Data!$M$10,"World Record","-")</f>
        <v>-</v>
      </c>
    </row>
    <row r="109" spans="1:11" ht="16.5" thickBot="1">
      <c r="A109" s="55">
        <v>106</v>
      </c>
      <c r="B109" s="182">
        <v>63</v>
      </c>
      <c r="C109" s="183">
        <v>91</v>
      </c>
      <c r="D109" s="197" t="s">
        <v>193</v>
      </c>
      <c r="E109" s="184">
        <v>0</v>
      </c>
      <c r="F109" s="184">
        <v>0</v>
      </c>
      <c r="G109" s="184">
        <v>0</v>
      </c>
      <c r="H109" s="184">
        <v>0</v>
      </c>
      <c r="I109" s="184">
        <v>171</v>
      </c>
      <c r="J109" s="31" t="str">
        <f>IF(F109&gt;Data!$K$11,"National Record","-")</f>
        <v>-</v>
      </c>
      <c r="K109" s="31" t="str">
        <f>IF(G109&gt;Data!$M$10,"World Record","-")</f>
        <v>-</v>
      </c>
    </row>
    <row r="110" spans="1:11" ht="16.5" thickBot="1">
      <c r="A110" s="55">
        <v>107</v>
      </c>
      <c r="B110" s="179">
        <v>63</v>
      </c>
      <c r="C110" s="180">
        <v>92</v>
      </c>
      <c r="D110" s="198" t="s">
        <v>245</v>
      </c>
      <c r="E110" s="181">
        <v>0</v>
      </c>
      <c r="F110" s="181">
        <v>0</v>
      </c>
      <c r="G110" s="181">
        <v>0</v>
      </c>
      <c r="H110" s="181">
        <v>0</v>
      </c>
      <c r="I110" s="181">
        <v>167</v>
      </c>
      <c r="J110" s="31" t="str">
        <f>IF(F110&gt;Data!$K$11,"National Record","-")</f>
        <v>-</v>
      </c>
      <c r="K110" s="31" t="str">
        <f>IF(G110&gt;Data!$M$10,"World Record","-")</f>
        <v>-</v>
      </c>
    </row>
    <row r="111" spans="1:11" ht="16.5" thickBot="1">
      <c r="A111" s="55">
        <v>108</v>
      </c>
      <c r="B111" s="182">
        <v>63</v>
      </c>
      <c r="C111" s="183">
        <v>94</v>
      </c>
      <c r="D111" s="197" t="s">
        <v>240</v>
      </c>
      <c r="E111" s="184">
        <v>0</v>
      </c>
      <c r="F111" s="184">
        <v>0</v>
      </c>
      <c r="G111" s="184">
        <v>0</v>
      </c>
      <c r="H111" s="184">
        <v>0</v>
      </c>
      <c r="I111" s="184">
        <v>162</v>
      </c>
      <c r="J111" s="31" t="str">
        <f>IF(F111&gt;Data!$K$11,"National Record","-")</f>
        <v>-</v>
      </c>
      <c r="K111" s="31" t="str">
        <f>IF(G111&gt;Data!$M$10,"World Record","-")</f>
        <v>-</v>
      </c>
    </row>
    <row r="112" spans="1:11" ht="16.5" thickBot="1">
      <c r="A112" s="55">
        <v>109</v>
      </c>
      <c r="B112" s="179">
        <v>63</v>
      </c>
      <c r="C112" s="180">
        <v>95</v>
      </c>
      <c r="D112" s="198" t="s">
        <v>341</v>
      </c>
      <c r="E112" s="181">
        <v>0</v>
      </c>
      <c r="F112" s="181">
        <v>0</v>
      </c>
      <c r="G112" s="181">
        <v>0</v>
      </c>
      <c r="H112" s="181">
        <v>0</v>
      </c>
      <c r="I112" s="181">
        <v>160</v>
      </c>
      <c r="J112" s="31" t="str">
        <f>IF(F112&gt;Data!$K$11,"National Record","-")</f>
        <v>-</v>
      </c>
      <c r="K112" s="31" t="str">
        <f>IF(G112&gt;Data!$M$10,"World Record","-")</f>
        <v>-</v>
      </c>
    </row>
    <row r="113" spans="1:11" ht="16.5" thickBot="1">
      <c r="A113" s="55">
        <v>110</v>
      </c>
      <c r="B113" s="182">
        <v>63</v>
      </c>
      <c r="C113" s="183">
        <v>95</v>
      </c>
      <c r="D113" s="197" t="s">
        <v>348</v>
      </c>
      <c r="E113" s="184">
        <v>0</v>
      </c>
      <c r="F113" s="184">
        <v>0</v>
      </c>
      <c r="G113" s="184">
        <v>0</v>
      </c>
      <c r="H113" s="184">
        <v>0</v>
      </c>
      <c r="I113" s="184">
        <v>160</v>
      </c>
      <c r="J113" s="31" t="str">
        <f>IF(F113&gt;Data!$K$11,"National Record","-")</f>
        <v>-</v>
      </c>
      <c r="K113" s="31" t="str">
        <f>IF(G113&gt;Data!$M$10,"World Record","-")</f>
        <v>-</v>
      </c>
    </row>
    <row r="114" spans="1:11" ht="16.5" thickBot="1">
      <c r="A114" s="55">
        <v>111</v>
      </c>
      <c r="B114" s="179">
        <v>63</v>
      </c>
      <c r="C114" s="180">
        <v>98</v>
      </c>
      <c r="D114" s="198" t="s">
        <v>338</v>
      </c>
      <c r="E114" s="181">
        <v>0</v>
      </c>
      <c r="F114" s="181">
        <v>0</v>
      </c>
      <c r="G114" s="181">
        <v>0</v>
      </c>
      <c r="H114" s="181">
        <v>0</v>
      </c>
      <c r="I114" s="181">
        <v>157</v>
      </c>
      <c r="J114" s="31" t="str">
        <f>IF(F114&gt;Data!$K$11,"National Record","-")</f>
        <v>-</v>
      </c>
      <c r="K114" s="31" t="str">
        <f>IF(G114&gt;Data!$M$10,"World Record","-")</f>
        <v>-</v>
      </c>
    </row>
    <row r="115" spans="1:11" ht="16.5" thickBot="1">
      <c r="A115" s="55">
        <v>112</v>
      </c>
      <c r="B115" s="182">
        <v>63</v>
      </c>
      <c r="C115" s="183">
        <v>99</v>
      </c>
      <c r="D115" s="197" t="s">
        <v>409</v>
      </c>
      <c r="E115" s="184">
        <v>0</v>
      </c>
      <c r="F115" s="184">
        <v>0</v>
      </c>
      <c r="G115" s="184">
        <v>0</v>
      </c>
      <c r="H115" s="184">
        <v>0</v>
      </c>
      <c r="I115" s="184">
        <v>156</v>
      </c>
      <c r="J115" s="31" t="str">
        <f>IF(F115&gt;Data!$K$11,"National Record","-")</f>
        <v>-</v>
      </c>
      <c r="K115" s="31" t="str">
        <f>IF(G115&gt;Data!$M$10,"World Record","-")</f>
        <v>-</v>
      </c>
    </row>
    <row r="116" spans="1:11" ht="16.5" thickBot="1">
      <c r="A116" s="55">
        <v>113</v>
      </c>
      <c r="B116" s="179">
        <v>63</v>
      </c>
      <c r="C116" s="180">
        <v>100</v>
      </c>
      <c r="D116" s="198" t="s">
        <v>467</v>
      </c>
      <c r="E116" s="181">
        <v>0</v>
      </c>
      <c r="F116" s="181">
        <v>0</v>
      </c>
      <c r="G116" s="181">
        <v>0</v>
      </c>
      <c r="H116" s="181">
        <v>0</v>
      </c>
      <c r="I116" s="181">
        <v>155</v>
      </c>
      <c r="J116" s="31" t="str">
        <f>IF(F116&gt;Data!$K$11,"National Record","-")</f>
        <v>-</v>
      </c>
      <c r="K116" s="31" t="str">
        <f>IF(G116&gt;Data!$M$10,"World Record","-")</f>
        <v>-</v>
      </c>
    </row>
    <row r="117" spans="1:11" ht="16.5" thickBot="1">
      <c r="A117" s="55">
        <v>114</v>
      </c>
      <c r="B117" s="182">
        <v>63</v>
      </c>
      <c r="C117" s="183">
        <v>101</v>
      </c>
      <c r="D117" s="197" t="s">
        <v>412</v>
      </c>
      <c r="E117" s="184">
        <v>0</v>
      </c>
      <c r="F117" s="184">
        <v>0</v>
      </c>
      <c r="G117" s="184">
        <v>0</v>
      </c>
      <c r="H117" s="184">
        <v>0</v>
      </c>
      <c r="I117" s="184">
        <v>154</v>
      </c>
      <c r="J117" s="31" t="str">
        <f>IF(F117&gt;Data!$K$11,"National Record","-")</f>
        <v>-</v>
      </c>
      <c r="K117" s="31" t="str">
        <f>IF(G117&gt;Data!$M$10,"World Record","-")</f>
        <v>-</v>
      </c>
    </row>
    <row r="118" spans="1:11" ht="16.5" thickBot="1">
      <c r="A118" s="55">
        <v>115</v>
      </c>
      <c r="B118" s="179">
        <v>63</v>
      </c>
      <c r="C118" s="180">
        <v>103</v>
      </c>
      <c r="D118" s="198" t="s">
        <v>268</v>
      </c>
      <c r="E118" s="181">
        <v>0</v>
      </c>
      <c r="F118" s="181">
        <v>0</v>
      </c>
      <c r="G118" s="181">
        <v>0</v>
      </c>
      <c r="H118" s="181">
        <v>0</v>
      </c>
      <c r="I118" s="181">
        <v>153</v>
      </c>
      <c r="J118" s="31" t="str">
        <f>IF(F118&gt;Data!$K$11,"National Record","-")</f>
        <v>-</v>
      </c>
      <c r="K118" s="31" t="str">
        <f>IF(G118&gt;Data!$M$10,"World Record","-")</f>
        <v>-</v>
      </c>
    </row>
    <row r="119" spans="1:11" ht="16.5" thickBot="1">
      <c r="A119" s="55">
        <v>116</v>
      </c>
      <c r="B119" s="182">
        <v>63</v>
      </c>
      <c r="C119" s="183">
        <v>103</v>
      </c>
      <c r="D119" s="197" t="s">
        <v>318</v>
      </c>
      <c r="E119" s="184">
        <v>0</v>
      </c>
      <c r="F119" s="184">
        <v>0</v>
      </c>
      <c r="G119" s="184">
        <v>0</v>
      </c>
      <c r="H119" s="184">
        <v>0</v>
      </c>
      <c r="I119" s="184">
        <v>153</v>
      </c>
      <c r="J119" s="31" t="str">
        <f>IF(F119&gt;Data!$K$11,"National Record","-")</f>
        <v>-</v>
      </c>
      <c r="K119" s="31" t="str">
        <f>IF(G119&gt;Data!$M$10,"World Record","-")</f>
        <v>-</v>
      </c>
    </row>
    <row r="120" spans="1:11" ht="16.5" thickBot="1">
      <c r="A120" s="55">
        <v>117</v>
      </c>
      <c r="B120" s="179">
        <v>63</v>
      </c>
      <c r="C120" s="180">
        <v>105</v>
      </c>
      <c r="D120" s="198" t="s">
        <v>248</v>
      </c>
      <c r="E120" s="181">
        <v>0</v>
      </c>
      <c r="F120" s="181">
        <v>0</v>
      </c>
      <c r="G120" s="181">
        <v>0</v>
      </c>
      <c r="H120" s="181">
        <v>0</v>
      </c>
      <c r="I120" s="181">
        <v>151</v>
      </c>
      <c r="J120" s="31" t="str">
        <f>IF(F120&gt;Data!$K$11,"National Record","-")</f>
        <v>-</v>
      </c>
      <c r="K120" s="31" t="str">
        <f>IF(G120&gt;Data!$M$10,"World Record","-")</f>
        <v>-</v>
      </c>
    </row>
    <row r="121" spans="1:11" ht="16.5" thickBot="1">
      <c r="A121" s="55">
        <v>118</v>
      </c>
      <c r="B121" s="182">
        <v>63</v>
      </c>
      <c r="C121" s="183">
        <v>106</v>
      </c>
      <c r="D121" s="197" t="s">
        <v>373</v>
      </c>
      <c r="E121" s="184">
        <v>0</v>
      </c>
      <c r="F121" s="184">
        <v>0</v>
      </c>
      <c r="G121" s="184">
        <v>0</v>
      </c>
      <c r="H121" s="184">
        <v>0</v>
      </c>
      <c r="I121" s="184">
        <v>149</v>
      </c>
      <c r="J121" s="31" t="str">
        <f>IF(F121&gt;Data!$K$11,"National Record","-")</f>
        <v>-</v>
      </c>
      <c r="K121" s="31" t="str">
        <f>IF(G121&gt;Data!$M$10,"World Record","-")</f>
        <v>-</v>
      </c>
    </row>
    <row r="122" spans="1:11" ht="16.5" thickBot="1">
      <c r="A122" s="55">
        <v>119</v>
      </c>
      <c r="B122" s="179">
        <v>63</v>
      </c>
      <c r="C122" s="180">
        <v>107</v>
      </c>
      <c r="D122" s="198" t="s">
        <v>286</v>
      </c>
      <c r="E122" s="181">
        <v>0</v>
      </c>
      <c r="F122" s="181">
        <v>0</v>
      </c>
      <c r="G122" s="181">
        <v>0</v>
      </c>
      <c r="H122" s="181">
        <v>0</v>
      </c>
      <c r="I122" s="181">
        <v>147</v>
      </c>
      <c r="J122" s="31" t="str">
        <f>IF(F122&gt;Data!$K$11,"National Record","-")</f>
        <v>-</v>
      </c>
      <c r="K122" s="31" t="str">
        <f>IF(G122&gt;Data!$M$10,"World Record","-")</f>
        <v>-</v>
      </c>
    </row>
    <row r="123" spans="1:11" ht="16.5" thickBot="1">
      <c r="A123" s="55">
        <v>120</v>
      </c>
      <c r="B123" s="182">
        <v>63</v>
      </c>
      <c r="C123" s="183">
        <v>109</v>
      </c>
      <c r="D123" s="197" t="s">
        <v>194</v>
      </c>
      <c r="E123" s="184">
        <v>0</v>
      </c>
      <c r="F123" s="184">
        <v>0</v>
      </c>
      <c r="G123" s="184">
        <v>0</v>
      </c>
      <c r="H123" s="184">
        <v>0</v>
      </c>
      <c r="I123" s="184">
        <v>142</v>
      </c>
      <c r="J123" s="31" t="str">
        <f>IF(F123&gt;Data!$K$11,"National Record","-")</f>
        <v>-</v>
      </c>
      <c r="K123" s="31" t="str">
        <f>IF(G123&gt;Data!$M$10,"World Record","-")</f>
        <v>-</v>
      </c>
    </row>
    <row r="124" spans="1:11" ht="16.5" thickBot="1">
      <c r="A124" s="55">
        <v>121</v>
      </c>
      <c r="B124" s="179">
        <v>63</v>
      </c>
      <c r="C124" s="180">
        <v>111</v>
      </c>
      <c r="D124" s="198" t="s">
        <v>246</v>
      </c>
      <c r="E124" s="181">
        <v>0</v>
      </c>
      <c r="F124" s="181">
        <v>0</v>
      </c>
      <c r="G124" s="181">
        <v>0</v>
      </c>
      <c r="H124" s="181">
        <v>0</v>
      </c>
      <c r="I124" s="181">
        <v>139</v>
      </c>
      <c r="J124" s="31" t="str">
        <f>IF(F124&gt;Data!$K$11,"National Record","-")</f>
        <v>-</v>
      </c>
      <c r="K124" s="31" t="str">
        <f>IF(G124&gt;Data!$M$10,"World Record","-")</f>
        <v>-</v>
      </c>
    </row>
    <row r="125" spans="1:11" ht="16.5" thickBot="1">
      <c r="A125" s="55">
        <v>122</v>
      </c>
      <c r="B125" s="182">
        <v>63</v>
      </c>
      <c r="C125" s="183">
        <v>112</v>
      </c>
      <c r="D125" s="197" t="s">
        <v>370</v>
      </c>
      <c r="E125" s="184">
        <v>0</v>
      </c>
      <c r="F125" s="184">
        <v>0</v>
      </c>
      <c r="G125" s="184">
        <v>0</v>
      </c>
      <c r="H125" s="184">
        <v>0</v>
      </c>
      <c r="I125" s="184">
        <v>138</v>
      </c>
      <c r="J125" s="31" t="str">
        <f>IF(F125&gt;Data!$K$11,"National Record","-")</f>
        <v>-</v>
      </c>
      <c r="K125" s="31" t="str">
        <f>IF(G125&gt;Data!$M$10,"World Record","-")</f>
        <v>-</v>
      </c>
    </row>
    <row r="126" spans="1:11" ht="16.5" thickBot="1">
      <c r="A126" s="55">
        <v>123</v>
      </c>
      <c r="B126" s="179">
        <v>63</v>
      </c>
      <c r="C126" s="180">
        <v>114</v>
      </c>
      <c r="D126" s="198" t="s">
        <v>333</v>
      </c>
      <c r="E126" s="181">
        <v>0</v>
      </c>
      <c r="F126" s="181">
        <v>0</v>
      </c>
      <c r="G126" s="181">
        <v>0</v>
      </c>
      <c r="H126" s="181">
        <v>0</v>
      </c>
      <c r="I126" s="181">
        <v>137</v>
      </c>
      <c r="J126" s="31" t="str">
        <f>IF(F126&gt;Data!$K$11,"National Record","-")</f>
        <v>-</v>
      </c>
      <c r="K126" s="31" t="str">
        <f>IF(G126&gt;Data!$M$10,"World Record","-")</f>
        <v>-</v>
      </c>
    </row>
    <row r="127" spans="1:11" ht="16.5" thickBot="1">
      <c r="A127" s="55">
        <v>124</v>
      </c>
      <c r="B127" s="182">
        <v>63</v>
      </c>
      <c r="C127" s="183">
        <v>115</v>
      </c>
      <c r="D127" s="197" t="s">
        <v>236</v>
      </c>
      <c r="E127" s="184">
        <v>0</v>
      </c>
      <c r="F127" s="184">
        <v>0</v>
      </c>
      <c r="G127" s="184">
        <v>0</v>
      </c>
      <c r="H127" s="184">
        <v>0</v>
      </c>
      <c r="I127" s="184">
        <v>135</v>
      </c>
      <c r="J127" s="137" t="str">
        <f>IF(F127&gt;Data!$K$11,"National Record","-")</f>
        <v>-</v>
      </c>
      <c r="K127" s="137" t="str">
        <f>IF(G127&gt;Data!$M$10,"World Record","-")</f>
        <v>-</v>
      </c>
    </row>
    <row r="128" spans="1:11" ht="16.5" thickBot="1">
      <c r="A128" s="55">
        <v>125</v>
      </c>
      <c r="B128" s="179">
        <v>63</v>
      </c>
      <c r="C128" s="180">
        <v>117</v>
      </c>
      <c r="D128" s="198" t="s">
        <v>453</v>
      </c>
      <c r="E128" s="181">
        <v>0</v>
      </c>
      <c r="F128" s="181">
        <v>0</v>
      </c>
      <c r="G128" s="181">
        <v>0</v>
      </c>
      <c r="H128" s="181">
        <v>0</v>
      </c>
      <c r="I128" s="181">
        <v>133</v>
      </c>
      <c r="J128" s="31" t="str">
        <f>IF(F128&gt;Data!$K$11,"National Record","-")</f>
        <v>-</v>
      </c>
      <c r="K128" s="31" t="str">
        <f>IF(G128&gt;Data!$M$10,"World Record","-")</f>
        <v>-</v>
      </c>
    </row>
    <row r="129" spans="1:11" ht="16.5" thickBot="1">
      <c r="A129" s="55">
        <v>126</v>
      </c>
      <c r="B129" s="182">
        <v>63</v>
      </c>
      <c r="C129" s="183">
        <v>117</v>
      </c>
      <c r="D129" s="197" t="s">
        <v>180</v>
      </c>
      <c r="E129" s="184">
        <v>0</v>
      </c>
      <c r="F129" s="184">
        <v>0</v>
      </c>
      <c r="G129" s="184">
        <v>0</v>
      </c>
      <c r="H129" s="184">
        <v>0</v>
      </c>
      <c r="I129" s="184">
        <v>133</v>
      </c>
      <c r="J129" s="31" t="str">
        <f>IF(F129&gt;Data!$K$11,"National Record","-")</f>
        <v>-</v>
      </c>
      <c r="K129" s="31" t="str">
        <f>IF(G129&gt;Data!$M$10,"World Record","-")</f>
        <v>-</v>
      </c>
    </row>
    <row r="130" spans="1:11" ht="16.5" thickBot="1">
      <c r="A130" s="55">
        <v>127</v>
      </c>
      <c r="B130" s="179">
        <v>63</v>
      </c>
      <c r="C130" s="180">
        <v>119</v>
      </c>
      <c r="D130" s="198" t="s">
        <v>294</v>
      </c>
      <c r="E130" s="181">
        <v>0</v>
      </c>
      <c r="F130" s="181">
        <v>0</v>
      </c>
      <c r="G130" s="181">
        <v>0</v>
      </c>
      <c r="H130" s="181">
        <v>0</v>
      </c>
      <c r="I130" s="181">
        <v>132</v>
      </c>
      <c r="J130" s="31" t="str">
        <f>IF(F130&gt;Data!$K$11,"National Record","-")</f>
        <v>-</v>
      </c>
      <c r="K130" s="31" t="str">
        <f>IF(G130&gt;Data!$M$10,"World Record","-")</f>
        <v>-</v>
      </c>
    </row>
    <row r="131" spans="1:11" ht="16.5" thickBot="1">
      <c r="A131" s="55">
        <v>128</v>
      </c>
      <c r="B131" s="182">
        <v>63</v>
      </c>
      <c r="C131" s="183">
        <v>120</v>
      </c>
      <c r="D131" s="197" t="s">
        <v>202</v>
      </c>
      <c r="E131" s="184">
        <v>0</v>
      </c>
      <c r="F131" s="184">
        <v>0</v>
      </c>
      <c r="G131" s="184">
        <v>0</v>
      </c>
      <c r="H131" s="184">
        <v>0</v>
      </c>
      <c r="I131" s="184">
        <v>131</v>
      </c>
      <c r="J131" s="31" t="str">
        <f>IF(F131&gt;Data!$K$11,"National Record","-")</f>
        <v>-</v>
      </c>
      <c r="K131" s="31" t="str">
        <f>IF(G131&gt;Data!$M$10,"World Record","-")</f>
        <v>-</v>
      </c>
    </row>
    <row r="132" spans="1:11" ht="16.5" thickBot="1">
      <c r="A132" s="55">
        <v>129</v>
      </c>
      <c r="B132" s="179">
        <v>63</v>
      </c>
      <c r="C132" s="180">
        <v>120</v>
      </c>
      <c r="D132" s="198" t="s">
        <v>206</v>
      </c>
      <c r="E132" s="181">
        <v>0</v>
      </c>
      <c r="F132" s="181">
        <v>0</v>
      </c>
      <c r="G132" s="181">
        <v>0</v>
      </c>
      <c r="H132" s="181">
        <v>0</v>
      </c>
      <c r="I132" s="181">
        <v>131</v>
      </c>
      <c r="J132" s="31" t="str">
        <f>IF(F132&gt;Data!$K$11,"National Record","-")</f>
        <v>-</v>
      </c>
      <c r="K132" s="31" t="str">
        <f>IF(G132&gt;Data!$M$10,"World Record","-")</f>
        <v>-</v>
      </c>
    </row>
    <row r="133" spans="1:11" ht="16.5" thickBot="1">
      <c r="A133" s="55">
        <v>130</v>
      </c>
      <c r="B133" s="182">
        <v>63</v>
      </c>
      <c r="C133" s="183">
        <v>120</v>
      </c>
      <c r="D133" s="197" t="s">
        <v>464</v>
      </c>
      <c r="E133" s="184">
        <v>0</v>
      </c>
      <c r="F133" s="184">
        <v>0</v>
      </c>
      <c r="G133" s="184">
        <v>0</v>
      </c>
      <c r="H133" s="184">
        <v>0</v>
      </c>
      <c r="I133" s="184">
        <v>131</v>
      </c>
      <c r="J133" s="31" t="str">
        <f>IF(F133&gt;Data!$K$11,"National Record","-")</f>
        <v>-</v>
      </c>
      <c r="K133" s="31" t="str">
        <f>IF(G133&gt;Data!$M$10,"World Record","-")</f>
        <v>-</v>
      </c>
    </row>
    <row r="134" spans="1:11" ht="16.5" thickBot="1">
      <c r="A134" s="55">
        <v>131</v>
      </c>
      <c r="B134" s="179">
        <v>63</v>
      </c>
      <c r="C134" s="180">
        <v>120</v>
      </c>
      <c r="D134" s="198" t="s">
        <v>227</v>
      </c>
      <c r="E134" s="181">
        <v>0</v>
      </c>
      <c r="F134" s="181">
        <v>0</v>
      </c>
      <c r="G134" s="181">
        <v>0</v>
      </c>
      <c r="H134" s="181">
        <v>0</v>
      </c>
      <c r="I134" s="181">
        <v>131</v>
      </c>
      <c r="J134" s="31" t="str">
        <f>IF(F134&gt;Data!$K$11,"National Record","-")</f>
        <v>-</v>
      </c>
      <c r="K134" s="31" t="str">
        <f>IF(G134&gt;Data!$M$10,"World Record","-")</f>
        <v>-</v>
      </c>
    </row>
    <row r="135" spans="1:11" ht="16.5" thickBot="1">
      <c r="A135" s="55">
        <v>132</v>
      </c>
      <c r="B135" s="182">
        <v>63</v>
      </c>
      <c r="C135" s="183">
        <v>120</v>
      </c>
      <c r="D135" s="197" t="s">
        <v>174</v>
      </c>
      <c r="E135" s="184">
        <v>0</v>
      </c>
      <c r="F135" s="184">
        <v>0</v>
      </c>
      <c r="G135" s="184">
        <v>0</v>
      </c>
      <c r="H135" s="184">
        <v>0</v>
      </c>
      <c r="I135" s="184">
        <v>131</v>
      </c>
      <c r="J135" s="31" t="str">
        <f>IF(F135&gt;Data!$K$11,"National Record","-")</f>
        <v>-</v>
      </c>
      <c r="K135" s="31" t="str">
        <f>IF(G135&gt;Data!$M$10,"World Record","-")</f>
        <v>-</v>
      </c>
    </row>
    <row r="136" spans="1:11" ht="16.5" thickBot="1">
      <c r="A136" s="55">
        <v>133</v>
      </c>
      <c r="B136" s="179">
        <v>63</v>
      </c>
      <c r="C136" s="180">
        <v>125</v>
      </c>
      <c r="D136" s="198" t="s">
        <v>238</v>
      </c>
      <c r="E136" s="181">
        <v>0</v>
      </c>
      <c r="F136" s="181">
        <v>0</v>
      </c>
      <c r="G136" s="181">
        <v>0</v>
      </c>
      <c r="H136" s="181">
        <v>0</v>
      </c>
      <c r="I136" s="181">
        <v>128</v>
      </c>
      <c r="J136" s="31" t="str">
        <f>IF(F136&gt;Data!$K$11,"National Record","-")</f>
        <v>-</v>
      </c>
      <c r="K136" s="31" t="str">
        <f>IF(G136&gt;Data!$M$10,"World Record","-")</f>
        <v>-</v>
      </c>
    </row>
    <row r="137" spans="1:11" ht="16.5" thickBot="1">
      <c r="A137" s="55">
        <v>134</v>
      </c>
      <c r="B137" s="182">
        <v>63</v>
      </c>
      <c r="C137" s="183">
        <v>126</v>
      </c>
      <c r="D137" s="197" t="s">
        <v>461</v>
      </c>
      <c r="E137" s="184">
        <v>0</v>
      </c>
      <c r="F137" s="184">
        <v>0</v>
      </c>
      <c r="G137" s="184">
        <v>0</v>
      </c>
      <c r="H137" s="184">
        <v>0</v>
      </c>
      <c r="I137" s="184">
        <v>127</v>
      </c>
      <c r="J137" s="31" t="str">
        <f>IF(F137&gt;Data!$K$11,"National Record","-")</f>
        <v>-</v>
      </c>
      <c r="K137" s="31" t="str">
        <f>IF(G137&gt;Data!$M$10,"World Record","-")</f>
        <v>-</v>
      </c>
    </row>
    <row r="138" spans="1:11" ht="16.5" thickBot="1">
      <c r="A138" s="55">
        <v>135</v>
      </c>
      <c r="B138" s="179">
        <v>63</v>
      </c>
      <c r="C138" s="180">
        <v>126</v>
      </c>
      <c r="D138" s="198" t="s">
        <v>506</v>
      </c>
      <c r="E138" s="181">
        <v>0</v>
      </c>
      <c r="F138" s="181">
        <v>0</v>
      </c>
      <c r="G138" s="181">
        <v>0</v>
      </c>
      <c r="H138" s="181">
        <v>0</v>
      </c>
      <c r="I138" s="181">
        <v>127</v>
      </c>
      <c r="J138" s="31" t="str">
        <f>IF(F138&gt;Data!$K$11,"National Record","-")</f>
        <v>-</v>
      </c>
      <c r="K138" s="31" t="str">
        <f>IF(G138&gt;Data!$M$10,"World Record","-")</f>
        <v>-</v>
      </c>
    </row>
    <row r="139" spans="1:11" ht="16.5" thickBot="1">
      <c r="A139" s="55">
        <v>136</v>
      </c>
      <c r="B139" s="182">
        <v>63</v>
      </c>
      <c r="C139" s="183">
        <v>129</v>
      </c>
      <c r="D139" s="197" t="s">
        <v>498</v>
      </c>
      <c r="E139" s="184">
        <v>0</v>
      </c>
      <c r="F139" s="184">
        <v>0</v>
      </c>
      <c r="G139" s="184">
        <v>0</v>
      </c>
      <c r="H139" s="184">
        <v>0</v>
      </c>
      <c r="I139" s="184">
        <v>125</v>
      </c>
      <c r="J139" s="31" t="str">
        <f>IF(F139&gt;Data!$K$11,"National Record","-")</f>
        <v>-</v>
      </c>
      <c r="K139" s="31" t="str">
        <f>IF(G139&gt;Data!$M$10,"World Record","-")</f>
        <v>-</v>
      </c>
    </row>
    <row r="140" spans="1:11" ht="16.5" thickBot="1">
      <c r="A140" s="55">
        <v>137</v>
      </c>
      <c r="B140" s="179">
        <v>63</v>
      </c>
      <c r="C140" s="180">
        <v>130</v>
      </c>
      <c r="D140" s="198" t="s">
        <v>410</v>
      </c>
      <c r="E140" s="181">
        <v>0</v>
      </c>
      <c r="F140" s="181">
        <v>0</v>
      </c>
      <c r="G140" s="181">
        <v>0</v>
      </c>
      <c r="H140" s="181">
        <v>0</v>
      </c>
      <c r="I140" s="181">
        <v>122</v>
      </c>
      <c r="J140" s="31" t="str">
        <f>IF(F140&gt;Data!$K$11,"National Record","-")</f>
        <v>-</v>
      </c>
      <c r="K140" s="31" t="str">
        <f>IF(G140&gt;Data!$M$10,"World Record","-")</f>
        <v>-</v>
      </c>
    </row>
    <row r="141" spans="1:11" ht="16.5" thickBot="1">
      <c r="A141" s="55">
        <v>138</v>
      </c>
      <c r="B141" s="182">
        <v>63</v>
      </c>
      <c r="C141" s="183">
        <v>130</v>
      </c>
      <c r="D141" s="197" t="s">
        <v>426</v>
      </c>
      <c r="E141" s="184">
        <v>0</v>
      </c>
      <c r="F141" s="184">
        <v>0</v>
      </c>
      <c r="G141" s="184">
        <v>0</v>
      </c>
      <c r="H141" s="184">
        <v>0</v>
      </c>
      <c r="I141" s="184">
        <v>122</v>
      </c>
      <c r="J141" s="31" t="str">
        <f>IF(F141&gt;Data!$K$11,"National Record","-")</f>
        <v>-</v>
      </c>
      <c r="K141" s="31" t="str">
        <f>IF(G141&gt;Data!$M$10,"World Record","-")</f>
        <v>-</v>
      </c>
    </row>
    <row r="142" spans="1:11" ht="16.5" thickBot="1">
      <c r="A142" s="55">
        <v>139</v>
      </c>
      <c r="B142" s="179">
        <v>63</v>
      </c>
      <c r="C142" s="180">
        <v>130</v>
      </c>
      <c r="D142" s="198" t="s">
        <v>414</v>
      </c>
      <c r="E142" s="181">
        <v>0</v>
      </c>
      <c r="F142" s="181">
        <v>0</v>
      </c>
      <c r="G142" s="181">
        <v>0</v>
      </c>
      <c r="H142" s="181">
        <v>0</v>
      </c>
      <c r="I142" s="181">
        <v>122</v>
      </c>
      <c r="J142" s="31" t="str">
        <f>IF(F142&gt;Data!$K$11,"National Record","-")</f>
        <v>-</v>
      </c>
      <c r="K142" s="31" t="str">
        <f>IF(G142&gt;Data!$M$10,"World Record","-")</f>
        <v>-</v>
      </c>
    </row>
    <row r="143" spans="1:11" ht="16.5" thickBot="1">
      <c r="A143" s="55">
        <v>140</v>
      </c>
      <c r="B143" s="182">
        <v>63</v>
      </c>
      <c r="C143" s="183">
        <v>133</v>
      </c>
      <c r="D143" s="197" t="s">
        <v>169</v>
      </c>
      <c r="E143" s="184">
        <v>0</v>
      </c>
      <c r="F143" s="184">
        <v>0</v>
      </c>
      <c r="G143" s="184">
        <v>0</v>
      </c>
      <c r="H143" s="184">
        <v>0</v>
      </c>
      <c r="I143" s="184">
        <v>121</v>
      </c>
      <c r="J143" s="31" t="str">
        <f>IF(F143&gt;Data!$K$11,"National Record","-")</f>
        <v>-</v>
      </c>
      <c r="K143" s="31" t="str">
        <f>IF(G143&gt;Data!$M$10,"World Record","-")</f>
        <v>-</v>
      </c>
    </row>
    <row r="144" spans="1:11" ht="16.5" thickBot="1">
      <c r="A144" s="55">
        <v>141</v>
      </c>
      <c r="B144" s="179">
        <v>63</v>
      </c>
      <c r="C144" s="180">
        <v>133</v>
      </c>
      <c r="D144" s="198" t="s">
        <v>324</v>
      </c>
      <c r="E144" s="181">
        <v>0</v>
      </c>
      <c r="F144" s="181">
        <v>0</v>
      </c>
      <c r="G144" s="181">
        <v>0</v>
      </c>
      <c r="H144" s="181">
        <v>0</v>
      </c>
      <c r="I144" s="181">
        <v>121</v>
      </c>
      <c r="J144" s="31" t="str">
        <f>IF(F144&gt;Data!$K$11,"National Record","-")</f>
        <v>-</v>
      </c>
      <c r="K144" s="31" t="str">
        <f>IF(G144&gt;Data!$M$10,"World Record","-")</f>
        <v>-</v>
      </c>
    </row>
    <row r="145" spans="1:11" ht="16.5" thickBot="1">
      <c r="A145" s="55">
        <v>142</v>
      </c>
      <c r="B145" s="182">
        <v>63</v>
      </c>
      <c r="C145" s="183">
        <v>135</v>
      </c>
      <c r="D145" s="197" t="s">
        <v>326</v>
      </c>
      <c r="E145" s="184">
        <v>0</v>
      </c>
      <c r="F145" s="184">
        <v>0</v>
      </c>
      <c r="G145" s="184">
        <v>0</v>
      </c>
      <c r="H145" s="184">
        <v>0</v>
      </c>
      <c r="I145" s="184">
        <v>120</v>
      </c>
      <c r="J145" s="31" t="str">
        <f>IF(F145&gt;Data!$K$11,"National Record","-")</f>
        <v>-</v>
      </c>
      <c r="K145" s="31" t="str">
        <f>IF(G145&gt;Data!$M$10,"World Record","-")</f>
        <v>-</v>
      </c>
    </row>
    <row r="146" spans="1:11" ht="16.5" thickBot="1">
      <c r="A146" s="55">
        <v>143</v>
      </c>
      <c r="B146" s="179">
        <v>63</v>
      </c>
      <c r="C146" s="180">
        <v>135</v>
      </c>
      <c r="D146" s="198" t="s">
        <v>440</v>
      </c>
      <c r="E146" s="181">
        <v>0</v>
      </c>
      <c r="F146" s="181">
        <v>0</v>
      </c>
      <c r="G146" s="181">
        <v>0</v>
      </c>
      <c r="H146" s="181">
        <v>0</v>
      </c>
      <c r="I146" s="181">
        <v>120</v>
      </c>
      <c r="J146" s="31" t="str">
        <f>IF(F146&gt;Data!$K$11,"National Record","-")</f>
        <v>-</v>
      </c>
      <c r="K146" s="31" t="str">
        <f>IF(G146&gt;Data!$M$10,"World Record","-")</f>
        <v>-</v>
      </c>
    </row>
    <row r="147" spans="1:11" ht="16.5" thickBot="1">
      <c r="A147" s="55">
        <v>144</v>
      </c>
      <c r="B147" s="182">
        <v>63</v>
      </c>
      <c r="C147" s="183">
        <v>137</v>
      </c>
      <c r="D147" s="197" t="s">
        <v>247</v>
      </c>
      <c r="E147" s="184">
        <v>0</v>
      </c>
      <c r="F147" s="184">
        <v>0</v>
      </c>
      <c r="G147" s="184">
        <v>0</v>
      </c>
      <c r="H147" s="184">
        <v>0</v>
      </c>
      <c r="I147" s="184">
        <v>119</v>
      </c>
      <c r="J147" s="31" t="str">
        <f>IF(F147&gt;Data!$K$11,"National Record","-")</f>
        <v>-</v>
      </c>
      <c r="K147" s="31" t="str">
        <f>IF(G147&gt;Data!$M$10,"World Record","-")</f>
        <v>-</v>
      </c>
    </row>
    <row r="148" spans="1:11" ht="16.5" thickBot="1">
      <c r="A148" s="55">
        <v>145</v>
      </c>
      <c r="B148" s="179">
        <v>63</v>
      </c>
      <c r="C148" s="180">
        <v>137</v>
      </c>
      <c r="D148" s="198" t="s">
        <v>323</v>
      </c>
      <c r="E148" s="181">
        <v>0</v>
      </c>
      <c r="F148" s="181">
        <v>0</v>
      </c>
      <c r="G148" s="181">
        <v>0</v>
      </c>
      <c r="H148" s="181">
        <v>0</v>
      </c>
      <c r="I148" s="181">
        <v>119</v>
      </c>
      <c r="J148" s="31" t="str">
        <f>IF(F148&gt;Data!$K$11,"National Record","-")</f>
        <v>-</v>
      </c>
      <c r="K148" s="31" t="str">
        <f>IF(G148&gt;Data!$M$10,"World Record","-")</f>
        <v>-</v>
      </c>
    </row>
    <row r="149" spans="1:11" ht="16.5" thickBot="1">
      <c r="A149" s="55">
        <v>146</v>
      </c>
      <c r="B149" s="182">
        <v>63</v>
      </c>
      <c r="C149" s="183">
        <v>139</v>
      </c>
      <c r="D149" s="197" t="s">
        <v>242</v>
      </c>
      <c r="E149" s="184">
        <v>0</v>
      </c>
      <c r="F149" s="184">
        <v>0</v>
      </c>
      <c r="G149" s="184">
        <v>0</v>
      </c>
      <c r="H149" s="184">
        <v>0</v>
      </c>
      <c r="I149" s="184">
        <v>117</v>
      </c>
      <c r="J149" s="31" t="str">
        <f>IF(F149&gt;Data!$K$11,"National Record","-")</f>
        <v>-</v>
      </c>
      <c r="K149" s="31" t="str">
        <f>IF(G149&gt;Data!$M$10,"World Record","-")</f>
        <v>-</v>
      </c>
    </row>
    <row r="150" spans="1:11" ht="16.5" thickBot="1">
      <c r="A150" s="55">
        <v>147</v>
      </c>
      <c r="B150" s="179">
        <v>63</v>
      </c>
      <c r="C150" s="180">
        <v>139</v>
      </c>
      <c r="D150" s="198" t="s">
        <v>220</v>
      </c>
      <c r="E150" s="181">
        <v>0</v>
      </c>
      <c r="F150" s="181">
        <v>0</v>
      </c>
      <c r="G150" s="181">
        <v>0</v>
      </c>
      <c r="H150" s="181">
        <v>0</v>
      </c>
      <c r="I150" s="181">
        <v>117</v>
      </c>
      <c r="J150" s="31" t="str">
        <f>IF(F150&gt;Data!$K$11,"National Record","-")</f>
        <v>-</v>
      </c>
      <c r="K150" s="31" t="str">
        <f>IF(G150&gt;Data!$M$10,"World Record","-")</f>
        <v>-</v>
      </c>
    </row>
    <row r="151" spans="1:11" ht="16.5" thickBot="1">
      <c r="A151" s="55">
        <v>148</v>
      </c>
      <c r="B151" s="182">
        <v>63</v>
      </c>
      <c r="C151" s="183">
        <v>141</v>
      </c>
      <c r="D151" s="197" t="s">
        <v>429</v>
      </c>
      <c r="E151" s="184">
        <v>0</v>
      </c>
      <c r="F151" s="184">
        <v>0</v>
      </c>
      <c r="G151" s="184">
        <v>0</v>
      </c>
      <c r="H151" s="184">
        <v>0</v>
      </c>
      <c r="I151" s="184">
        <v>116</v>
      </c>
      <c r="J151" s="31" t="str">
        <f>IF(F151&gt;Data!$K$11,"National Record","-")</f>
        <v>-</v>
      </c>
      <c r="K151" s="31" t="str">
        <f>IF(G151&gt;Data!$M$10,"World Record","-")</f>
        <v>-</v>
      </c>
    </row>
    <row r="152" spans="1:11" ht="16.5" thickBot="1">
      <c r="A152" s="55">
        <v>149</v>
      </c>
      <c r="B152" s="179">
        <v>63</v>
      </c>
      <c r="C152" s="180">
        <v>142</v>
      </c>
      <c r="D152" s="198" t="s">
        <v>230</v>
      </c>
      <c r="E152" s="181">
        <v>0</v>
      </c>
      <c r="F152" s="181">
        <v>0</v>
      </c>
      <c r="G152" s="181">
        <v>0</v>
      </c>
      <c r="H152" s="181">
        <v>0</v>
      </c>
      <c r="I152" s="181">
        <v>115</v>
      </c>
      <c r="J152" s="31" t="str">
        <f>IF(F152&gt;Data!$K$11,"National Record","-")</f>
        <v>-</v>
      </c>
      <c r="K152" s="31" t="str">
        <f>IF(G152&gt;Data!$M$10,"World Record","-")</f>
        <v>-</v>
      </c>
    </row>
    <row r="153" spans="1:11" ht="16.5" thickBot="1">
      <c r="A153" s="55">
        <v>150</v>
      </c>
      <c r="B153" s="182">
        <v>63</v>
      </c>
      <c r="C153" s="183">
        <v>143</v>
      </c>
      <c r="D153" s="197" t="s">
        <v>170</v>
      </c>
      <c r="E153" s="184">
        <v>0</v>
      </c>
      <c r="F153" s="184">
        <v>0</v>
      </c>
      <c r="G153" s="184">
        <v>0</v>
      </c>
      <c r="H153" s="184">
        <v>0</v>
      </c>
      <c r="I153" s="184">
        <v>114</v>
      </c>
      <c r="J153" s="31" t="str">
        <f>IF(F153&gt;Data!$K$11,"National Record","-")</f>
        <v>-</v>
      </c>
      <c r="K153" s="31" t="str">
        <f>IF(G153&gt;Data!$M$10,"World Record","-")</f>
        <v>-</v>
      </c>
    </row>
    <row r="154" spans="1:11" ht="16.5" thickBot="1">
      <c r="A154" s="55">
        <v>151</v>
      </c>
      <c r="B154" s="171">
        <v>63</v>
      </c>
      <c r="C154" s="172">
        <v>144</v>
      </c>
      <c r="D154" s="196" t="s">
        <v>203</v>
      </c>
      <c r="E154" s="174">
        <v>0</v>
      </c>
      <c r="F154" s="174">
        <v>0</v>
      </c>
      <c r="G154" s="174">
        <v>0</v>
      </c>
      <c r="H154" s="174">
        <v>0</v>
      </c>
      <c r="I154" s="174">
        <v>113</v>
      </c>
      <c r="J154" s="31" t="str">
        <f>IF(F154&gt;Data!$K$11,"National Record","-")</f>
        <v>-</v>
      </c>
      <c r="K154" s="31" t="str">
        <f>IF(G154&gt;Data!$M$10,"World Record","-")</f>
        <v>-</v>
      </c>
    </row>
    <row r="155" spans="1:11" ht="16.5" thickBot="1">
      <c r="A155" s="55">
        <v>152</v>
      </c>
      <c r="B155" s="182">
        <v>63</v>
      </c>
      <c r="C155" s="183">
        <v>145</v>
      </c>
      <c r="D155" s="197" t="s">
        <v>310</v>
      </c>
      <c r="E155" s="184">
        <v>0</v>
      </c>
      <c r="F155" s="184">
        <v>0</v>
      </c>
      <c r="G155" s="184">
        <v>0</v>
      </c>
      <c r="H155" s="184">
        <v>0</v>
      </c>
      <c r="I155" s="184">
        <v>112</v>
      </c>
      <c r="J155" s="31" t="str">
        <f>IF(F155&gt;Data!$K$11,"National Record","-")</f>
        <v>-</v>
      </c>
      <c r="K155" s="31" t="str">
        <f>IF(G155&gt;Data!$M$10,"World Record","-")</f>
        <v>-</v>
      </c>
    </row>
    <row r="156" spans="1:11" ht="16.5" thickBot="1">
      <c r="A156" s="55">
        <v>153</v>
      </c>
      <c r="B156" s="179">
        <v>63</v>
      </c>
      <c r="C156" s="180">
        <v>146</v>
      </c>
      <c r="D156" s="198" t="s">
        <v>500</v>
      </c>
      <c r="E156" s="181">
        <v>0</v>
      </c>
      <c r="F156" s="181">
        <v>0</v>
      </c>
      <c r="G156" s="181">
        <v>0</v>
      </c>
      <c r="H156" s="181">
        <v>0</v>
      </c>
      <c r="I156" s="181">
        <v>111</v>
      </c>
      <c r="J156" s="31" t="str">
        <f>IF(F156&gt;Data!$K$11,"National Record","-")</f>
        <v>-</v>
      </c>
      <c r="K156" s="31" t="str">
        <f>IF(G156&gt;Data!$M$10,"World Record","-")</f>
        <v>-</v>
      </c>
    </row>
    <row r="157" spans="1:11" ht="16.5" thickBot="1">
      <c r="A157" s="55">
        <v>154</v>
      </c>
      <c r="B157" s="182">
        <v>63</v>
      </c>
      <c r="C157" s="183">
        <v>146</v>
      </c>
      <c r="D157" s="197" t="s">
        <v>501</v>
      </c>
      <c r="E157" s="184">
        <v>0</v>
      </c>
      <c r="F157" s="184">
        <v>0</v>
      </c>
      <c r="G157" s="184">
        <v>0</v>
      </c>
      <c r="H157" s="184">
        <v>0</v>
      </c>
      <c r="I157" s="184">
        <v>111</v>
      </c>
      <c r="J157" s="31" t="str">
        <f>IF(F157&gt;Data!$K$11,"National Record","-")</f>
        <v>-</v>
      </c>
      <c r="K157" s="31" t="str">
        <f>IF(G157&gt;Data!$M$10,"World Record","-")</f>
        <v>-</v>
      </c>
    </row>
    <row r="158" spans="1:11" ht="16.5" thickBot="1">
      <c r="A158" s="55">
        <v>155</v>
      </c>
      <c r="B158" s="179">
        <v>63</v>
      </c>
      <c r="C158" s="180">
        <v>146</v>
      </c>
      <c r="D158" s="198" t="s">
        <v>499</v>
      </c>
      <c r="E158" s="181">
        <v>0</v>
      </c>
      <c r="F158" s="181">
        <v>0</v>
      </c>
      <c r="G158" s="181">
        <v>0</v>
      </c>
      <c r="H158" s="181">
        <v>0</v>
      </c>
      <c r="I158" s="181">
        <v>111</v>
      </c>
      <c r="J158" s="31" t="str">
        <f>IF(F158&gt;Data!$K$11,"National Record","-")</f>
        <v>-</v>
      </c>
      <c r="K158" s="31" t="str">
        <f>IF(G158&gt;Data!$M$10,"World Record","-")</f>
        <v>-</v>
      </c>
    </row>
    <row r="159" spans="1:11" ht="16.5" thickBot="1">
      <c r="A159" s="55">
        <v>156</v>
      </c>
      <c r="B159" s="182">
        <v>63</v>
      </c>
      <c r="C159" s="183">
        <v>149</v>
      </c>
      <c r="D159" s="197" t="s">
        <v>466</v>
      </c>
      <c r="E159" s="184">
        <v>0</v>
      </c>
      <c r="F159" s="184">
        <v>0</v>
      </c>
      <c r="G159" s="184">
        <v>0</v>
      </c>
      <c r="H159" s="184">
        <v>0</v>
      </c>
      <c r="I159" s="184">
        <v>109</v>
      </c>
      <c r="J159" s="31" t="str">
        <f>IF(F159&gt;Data!$K$11,"National Record","-")</f>
        <v>-</v>
      </c>
      <c r="K159" s="31" t="str">
        <f>IF(G159&gt;Data!$M$10,"World Record","-")</f>
        <v>-</v>
      </c>
    </row>
    <row r="160" spans="1:11" ht="16.5" thickBot="1">
      <c r="A160" s="55">
        <v>157</v>
      </c>
      <c r="B160" s="179">
        <v>63</v>
      </c>
      <c r="C160" s="180">
        <v>152</v>
      </c>
      <c r="D160" s="198" t="s">
        <v>232</v>
      </c>
      <c r="E160" s="181">
        <v>0</v>
      </c>
      <c r="F160" s="181">
        <v>0</v>
      </c>
      <c r="G160" s="181">
        <v>0</v>
      </c>
      <c r="H160" s="181">
        <v>0</v>
      </c>
      <c r="I160" s="181">
        <v>102</v>
      </c>
      <c r="J160" s="31" t="str">
        <f>IF(F160&gt;Data!$K$11,"National Record","-")</f>
        <v>-</v>
      </c>
      <c r="K160" s="31" t="str">
        <f>IF(G160&gt;Data!$M$10,"World Record","-")</f>
        <v>-</v>
      </c>
    </row>
    <row r="161" spans="1:11" ht="16.5" thickBot="1">
      <c r="A161" s="55">
        <v>158</v>
      </c>
      <c r="B161" s="182">
        <v>63</v>
      </c>
      <c r="C161" s="183">
        <v>152</v>
      </c>
      <c r="D161" s="197" t="s">
        <v>492</v>
      </c>
      <c r="E161" s="184">
        <v>0</v>
      </c>
      <c r="F161" s="184">
        <v>0</v>
      </c>
      <c r="G161" s="184">
        <v>0</v>
      </c>
      <c r="H161" s="184">
        <v>0</v>
      </c>
      <c r="I161" s="184">
        <v>102</v>
      </c>
      <c r="J161" s="31" t="str">
        <f>IF(F161&gt;Data!$K$11,"National Record","-")</f>
        <v>-</v>
      </c>
      <c r="K161" s="31" t="str">
        <f>IF(G161&gt;Data!$M$10,"World Record","-")</f>
        <v>-</v>
      </c>
    </row>
    <row r="162" spans="1:11" ht="16.5" thickBot="1">
      <c r="A162" s="55">
        <v>159</v>
      </c>
      <c r="B162" s="179">
        <v>63</v>
      </c>
      <c r="C162" s="180">
        <v>152</v>
      </c>
      <c r="D162" s="198" t="s">
        <v>263</v>
      </c>
      <c r="E162" s="181">
        <v>0</v>
      </c>
      <c r="F162" s="181">
        <v>0</v>
      </c>
      <c r="G162" s="181">
        <v>0</v>
      </c>
      <c r="H162" s="181">
        <v>0</v>
      </c>
      <c r="I162" s="181">
        <v>102</v>
      </c>
      <c r="J162" s="31" t="str">
        <f>IF(F162&gt;Data!$K$11,"National Record","-")</f>
        <v>-</v>
      </c>
      <c r="K162" s="31" t="str">
        <f>IF(G162&gt;Data!$M$10,"World Record","-")</f>
        <v>-</v>
      </c>
    </row>
    <row r="163" spans="1:11" ht="16.5" thickBot="1">
      <c r="A163" s="55">
        <v>160</v>
      </c>
      <c r="B163" s="182">
        <v>63</v>
      </c>
      <c r="C163" s="183">
        <v>155</v>
      </c>
      <c r="D163" s="197" t="s">
        <v>183</v>
      </c>
      <c r="E163" s="184">
        <v>0</v>
      </c>
      <c r="F163" s="184">
        <v>0</v>
      </c>
      <c r="G163" s="184">
        <v>0</v>
      </c>
      <c r="H163" s="184">
        <v>0</v>
      </c>
      <c r="I163" s="184">
        <v>99</v>
      </c>
      <c r="J163" s="31" t="str">
        <f>IF(F163&gt;Data!$K$11,"National Record","-")</f>
        <v>-</v>
      </c>
      <c r="K163" s="31" t="str">
        <f>IF(G163&gt;Data!$M$10,"World Record","-")</f>
        <v>-</v>
      </c>
    </row>
    <row r="164" spans="1:11" ht="16.5" thickBot="1">
      <c r="A164" s="55">
        <v>161</v>
      </c>
      <c r="B164" s="179">
        <v>63</v>
      </c>
      <c r="C164" s="180">
        <v>155</v>
      </c>
      <c r="D164" s="198" t="s">
        <v>337</v>
      </c>
      <c r="E164" s="181">
        <v>0</v>
      </c>
      <c r="F164" s="181">
        <v>0</v>
      </c>
      <c r="G164" s="181">
        <v>0</v>
      </c>
      <c r="H164" s="181">
        <v>0</v>
      </c>
      <c r="I164" s="181">
        <v>99</v>
      </c>
      <c r="J164" s="31" t="str">
        <f>IF(F164&gt;Data!$K$11,"National Record","-")</f>
        <v>-</v>
      </c>
      <c r="K164" s="31" t="str">
        <f>IF(G164&gt;Data!$M$10,"World Record","-")</f>
        <v>-</v>
      </c>
    </row>
    <row r="165" spans="1:11" ht="16.5" thickBot="1">
      <c r="A165" s="55">
        <v>162</v>
      </c>
      <c r="B165" s="182">
        <v>63</v>
      </c>
      <c r="C165" s="183">
        <v>157</v>
      </c>
      <c r="D165" s="197" t="s">
        <v>463</v>
      </c>
      <c r="E165" s="184">
        <v>0</v>
      </c>
      <c r="F165" s="184">
        <v>0</v>
      </c>
      <c r="G165" s="184">
        <v>0</v>
      </c>
      <c r="H165" s="184">
        <v>0</v>
      </c>
      <c r="I165" s="184">
        <v>95</v>
      </c>
      <c r="J165" s="31" t="str">
        <f>IF(F165&gt;Data!$K$11,"National Record","-")</f>
        <v>-</v>
      </c>
      <c r="K165" s="31" t="str">
        <f>IF(G165&gt;Data!$M$10,"World Record","-")</f>
        <v>-</v>
      </c>
    </row>
    <row r="166" spans="1:11" ht="16.5" thickBot="1">
      <c r="A166" s="55">
        <v>163</v>
      </c>
      <c r="B166" s="179">
        <v>63</v>
      </c>
      <c r="C166" s="180">
        <v>158</v>
      </c>
      <c r="D166" s="198" t="s">
        <v>504</v>
      </c>
      <c r="E166" s="181">
        <v>0</v>
      </c>
      <c r="F166" s="181">
        <v>0</v>
      </c>
      <c r="G166" s="181">
        <v>0</v>
      </c>
      <c r="H166" s="181">
        <v>0</v>
      </c>
      <c r="I166" s="181">
        <v>92</v>
      </c>
      <c r="J166" s="31" t="str">
        <f>IF(F166&gt;Data!$K$11,"National Record","-")</f>
        <v>-</v>
      </c>
      <c r="K166" s="31" t="str">
        <f>IF(G166&gt;Data!$M$10,"World Record","-")</f>
        <v>-</v>
      </c>
    </row>
    <row r="167" spans="1:11" ht="16.5" thickBot="1">
      <c r="A167" s="55">
        <v>164</v>
      </c>
      <c r="B167" s="182">
        <v>63</v>
      </c>
      <c r="C167" s="183">
        <v>158</v>
      </c>
      <c r="D167" s="197" t="s">
        <v>195</v>
      </c>
      <c r="E167" s="184">
        <v>0</v>
      </c>
      <c r="F167" s="184">
        <v>0</v>
      </c>
      <c r="G167" s="184">
        <v>0</v>
      </c>
      <c r="H167" s="184">
        <v>0</v>
      </c>
      <c r="I167" s="184">
        <v>92</v>
      </c>
      <c r="J167" s="31" t="str">
        <f>IF(F167&gt;Data!$K$11,"National Record","-")</f>
        <v>-</v>
      </c>
      <c r="K167" s="31" t="str">
        <f>IF(G167&gt;Data!$M$10,"World Record","-")</f>
        <v>-</v>
      </c>
    </row>
    <row r="168" spans="1:11" ht="16.5" thickBot="1">
      <c r="A168" s="55">
        <v>165</v>
      </c>
      <c r="B168" s="179">
        <v>63</v>
      </c>
      <c r="C168" s="180">
        <v>158</v>
      </c>
      <c r="D168" s="198" t="s">
        <v>472</v>
      </c>
      <c r="E168" s="181">
        <v>0</v>
      </c>
      <c r="F168" s="181">
        <v>0</v>
      </c>
      <c r="G168" s="181">
        <v>0</v>
      </c>
      <c r="H168" s="181">
        <v>0</v>
      </c>
      <c r="I168" s="181">
        <v>92</v>
      </c>
      <c r="J168" s="31" t="str">
        <f>IF(F168&gt;Data!$K$11,"National Record","-")</f>
        <v>-</v>
      </c>
      <c r="K168" s="31" t="str">
        <f>IF(G168&gt;Data!$M$10,"World Record","-")</f>
        <v>-</v>
      </c>
    </row>
    <row r="169" spans="1:11" ht="16.5" thickBot="1">
      <c r="A169" s="55">
        <v>166</v>
      </c>
      <c r="B169" s="182">
        <v>63</v>
      </c>
      <c r="C169" s="183">
        <v>158</v>
      </c>
      <c r="D169" s="197" t="s">
        <v>255</v>
      </c>
      <c r="E169" s="184">
        <v>0</v>
      </c>
      <c r="F169" s="184">
        <v>0</v>
      </c>
      <c r="G169" s="184">
        <v>0</v>
      </c>
      <c r="H169" s="184">
        <v>0</v>
      </c>
      <c r="I169" s="184">
        <v>92</v>
      </c>
      <c r="J169" s="31" t="str">
        <f>IF(F169&gt;Data!$K$11,"National Record","-")</f>
        <v>-</v>
      </c>
      <c r="K169" s="31" t="str">
        <f>IF(G169&gt;Data!$M$10,"World Record","-")</f>
        <v>-</v>
      </c>
    </row>
    <row r="170" spans="1:11" ht="16.5" thickBot="1">
      <c r="A170" s="55">
        <v>167</v>
      </c>
      <c r="B170" s="179">
        <v>63</v>
      </c>
      <c r="C170" s="180">
        <v>162</v>
      </c>
      <c r="D170" s="198" t="s">
        <v>257</v>
      </c>
      <c r="E170" s="181">
        <v>0</v>
      </c>
      <c r="F170" s="181">
        <v>0</v>
      </c>
      <c r="G170" s="181">
        <v>0</v>
      </c>
      <c r="H170" s="181">
        <v>0</v>
      </c>
      <c r="I170" s="181">
        <v>91</v>
      </c>
      <c r="J170" s="31" t="str">
        <f>IF(F170&gt;Data!$K$11,"National Record","-")</f>
        <v>-</v>
      </c>
      <c r="K170" s="31" t="str">
        <f>IF(G170&gt;Data!$M$10,"World Record","-")</f>
        <v>-</v>
      </c>
    </row>
    <row r="171" spans="1:11" ht="16.5" thickBot="1">
      <c r="A171" s="55">
        <v>168</v>
      </c>
      <c r="B171" s="182">
        <v>63</v>
      </c>
      <c r="C171" s="183">
        <v>163</v>
      </c>
      <c r="D171" s="197" t="s">
        <v>299</v>
      </c>
      <c r="E171" s="184">
        <v>0</v>
      </c>
      <c r="F171" s="184">
        <v>0</v>
      </c>
      <c r="G171" s="184">
        <v>0</v>
      </c>
      <c r="H171" s="184">
        <v>0</v>
      </c>
      <c r="I171" s="184">
        <v>87</v>
      </c>
      <c r="J171" s="31" t="str">
        <f>IF(F171&gt;Data!$K$11,"National Record","-")</f>
        <v>-</v>
      </c>
      <c r="K171" s="31" t="str">
        <f>IF(G171&gt;Data!$M$10,"World Record","-")</f>
        <v>-</v>
      </c>
    </row>
    <row r="172" spans="1:11" ht="16.5" thickBot="1">
      <c r="A172" s="55">
        <v>169</v>
      </c>
      <c r="B172" s="179">
        <v>63</v>
      </c>
      <c r="C172" s="180">
        <v>163</v>
      </c>
      <c r="D172" s="198" t="s">
        <v>223</v>
      </c>
      <c r="E172" s="181">
        <v>0</v>
      </c>
      <c r="F172" s="181">
        <v>0</v>
      </c>
      <c r="G172" s="181">
        <v>0</v>
      </c>
      <c r="H172" s="181">
        <v>0</v>
      </c>
      <c r="I172" s="181">
        <v>87</v>
      </c>
      <c r="J172" s="31" t="str">
        <f>IF(F172&gt;Data!$K$11,"National Record","-")</f>
        <v>-</v>
      </c>
      <c r="K172" s="31" t="str">
        <f>IF(G172&gt;Data!$M$10,"World Record","-")</f>
        <v>-</v>
      </c>
    </row>
    <row r="173" spans="1:11" ht="16.5" thickBot="1">
      <c r="A173" s="55">
        <v>170</v>
      </c>
      <c r="B173" s="182">
        <v>63</v>
      </c>
      <c r="C173" s="183">
        <v>165</v>
      </c>
      <c r="D173" s="197" t="s">
        <v>282</v>
      </c>
      <c r="E173" s="184">
        <v>0</v>
      </c>
      <c r="F173" s="184">
        <v>0</v>
      </c>
      <c r="G173" s="184">
        <v>0</v>
      </c>
      <c r="H173" s="184">
        <v>0</v>
      </c>
      <c r="I173" s="184">
        <v>86</v>
      </c>
      <c r="J173" s="31" t="str">
        <f>IF(F173&gt;Data!$K$11,"National Record","-")</f>
        <v>-</v>
      </c>
      <c r="K173" s="31" t="str">
        <f>IF(G173&gt;Data!$M$10,"World Record","-")</f>
        <v>-</v>
      </c>
    </row>
    <row r="174" spans="1:11" ht="16.5" thickBot="1">
      <c r="A174" s="55">
        <v>171</v>
      </c>
      <c r="B174" s="179">
        <v>63</v>
      </c>
      <c r="C174" s="180">
        <v>166</v>
      </c>
      <c r="D174" s="198" t="s">
        <v>278</v>
      </c>
      <c r="E174" s="181">
        <v>0</v>
      </c>
      <c r="F174" s="181">
        <v>0</v>
      </c>
      <c r="G174" s="181">
        <v>0</v>
      </c>
      <c r="H174" s="181">
        <v>0</v>
      </c>
      <c r="I174" s="181">
        <v>83</v>
      </c>
      <c r="J174" s="31" t="str">
        <f>IF(F174&gt;Data!$K$11,"National Record","-")</f>
        <v>-</v>
      </c>
      <c r="K174" s="31" t="str">
        <f>IF(G174&gt;Data!$M$10,"World Record","-")</f>
        <v>-</v>
      </c>
    </row>
    <row r="175" spans="1:11" ht="16.5" thickBot="1">
      <c r="A175" s="55">
        <v>172</v>
      </c>
      <c r="B175" s="182">
        <v>63</v>
      </c>
      <c r="C175" s="183">
        <v>166</v>
      </c>
      <c r="D175" s="197" t="s">
        <v>171</v>
      </c>
      <c r="E175" s="184">
        <v>0</v>
      </c>
      <c r="F175" s="184">
        <v>0</v>
      </c>
      <c r="G175" s="184">
        <v>0</v>
      </c>
      <c r="H175" s="184">
        <v>0</v>
      </c>
      <c r="I175" s="184">
        <v>83</v>
      </c>
      <c r="J175" s="31" t="str">
        <f>IF(F175&gt;Data!$K$11,"National Record","-")</f>
        <v>-</v>
      </c>
      <c r="K175" s="31" t="str">
        <f>IF(G175&gt;Data!$M$11,"World Record","-")</f>
        <v>-</v>
      </c>
    </row>
    <row r="176" spans="1:11" ht="16.5" thickBot="1">
      <c r="A176" s="55">
        <v>173</v>
      </c>
      <c r="B176" s="179">
        <v>63</v>
      </c>
      <c r="C176" s="180">
        <v>166</v>
      </c>
      <c r="D176" s="198" t="s">
        <v>264</v>
      </c>
      <c r="E176" s="181">
        <v>0</v>
      </c>
      <c r="F176" s="181">
        <v>0</v>
      </c>
      <c r="G176" s="181">
        <v>0</v>
      </c>
      <c r="H176" s="181">
        <v>0</v>
      </c>
      <c r="I176" s="181">
        <v>83</v>
      </c>
      <c r="J176" s="31" t="str">
        <f>IF(F176&gt;Data!$K$11,"National Record","-")</f>
        <v>-</v>
      </c>
      <c r="K176" s="31" t="str">
        <f>IF(G176&gt;Data!$M$10,"World Record","-")</f>
        <v>-</v>
      </c>
    </row>
    <row r="177" spans="1:11" ht="16.5" thickBot="1">
      <c r="A177" s="55">
        <v>174</v>
      </c>
      <c r="B177" s="182">
        <v>63</v>
      </c>
      <c r="C177" s="183">
        <v>169</v>
      </c>
      <c r="D177" s="197" t="s">
        <v>445</v>
      </c>
      <c r="E177" s="184">
        <v>0</v>
      </c>
      <c r="F177" s="184">
        <v>0</v>
      </c>
      <c r="G177" s="184">
        <v>0</v>
      </c>
      <c r="H177" s="184">
        <v>0</v>
      </c>
      <c r="I177" s="184">
        <v>82</v>
      </c>
      <c r="J177" s="31" t="str">
        <f>IF(F177&gt;Data!$K$11,"National Record","-")</f>
        <v>-</v>
      </c>
      <c r="K177" s="31" t="str">
        <f>IF(G177&gt;Data!$M$10,"World Record","-")</f>
        <v>-</v>
      </c>
    </row>
    <row r="178" spans="1:11" ht="16.5" thickBot="1">
      <c r="A178" s="55">
        <v>175</v>
      </c>
      <c r="B178" s="179">
        <v>63</v>
      </c>
      <c r="C178" s="180">
        <v>170</v>
      </c>
      <c r="D178" s="198" t="s">
        <v>312</v>
      </c>
      <c r="E178" s="181">
        <v>0</v>
      </c>
      <c r="F178" s="181">
        <v>0</v>
      </c>
      <c r="G178" s="181">
        <v>0</v>
      </c>
      <c r="H178" s="181">
        <v>0</v>
      </c>
      <c r="I178" s="181">
        <v>81</v>
      </c>
      <c r="J178" s="31" t="str">
        <f>IF(F178&gt;Data!$K$11,"National Record","-")</f>
        <v>-</v>
      </c>
      <c r="K178" s="31" t="str">
        <f>IF(G178&gt;Data!$M$10,"World Record","-")</f>
        <v>-</v>
      </c>
    </row>
    <row r="179" spans="1:11" ht="16.5" thickBot="1">
      <c r="A179" s="55">
        <v>176</v>
      </c>
      <c r="B179" s="182">
        <v>63</v>
      </c>
      <c r="C179" s="183">
        <v>171</v>
      </c>
      <c r="D179" s="197" t="s">
        <v>465</v>
      </c>
      <c r="E179" s="184">
        <v>0</v>
      </c>
      <c r="F179" s="184">
        <v>0</v>
      </c>
      <c r="G179" s="184">
        <v>0</v>
      </c>
      <c r="H179" s="184">
        <v>0</v>
      </c>
      <c r="I179" s="184">
        <v>78</v>
      </c>
      <c r="J179" s="31" t="str">
        <f>IF(F179&gt;Data!$K$11,"National Record","-")</f>
        <v>-</v>
      </c>
      <c r="K179" s="31" t="str">
        <f>IF(G179&gt;Data!$M$10,"World Record","-")</f>
        <v>-</v>
      </c>
    </row>
    <row r="180" spans="1:11" ht="16.5" thickBot="1">
      <c r="A180" s="55">
        <v>177</v>
      </c>
      <c r="B180" s="179">
        <v>63</v>
      </c>
      <c r="C180" s="180">
        <v>172</v>
      </c>
      <c r="D180" s="198" t="s">
        <v>389</v>
      </c>
      <c r="E180" s="181">
        <v>0</v>
      </c>
      <c r="F180" s="181">
        <v>0</v>
      </c>
      <c r="G180" s="181">
        <v>0</v>
      </c>
      <c r="H180" s="181">
        <v>0</v>
      </c>
      <c r="I180" s="181">
        <v>75</v>
      </c>
      <c r="J180" s="31" t="str">
        <f>IF(F180&gt;Data!$K$11,"National Record","-")</f>
        <v>-</v>
      </c>
      <c r="K180" s="31" t="str">
        <f>IF(G180&gt;Data!$M$10,"World Record","-")</f>
        <v>-</v>
      </c>
    </row>
    <row r="181" spans="1:11" ht="16.5" thickBot="1">
      <c r="A181" s="55">
        <v>178</v>
      </c>
      <c r="B181" s="182">
        <v>63</v>
      </c>
      <c r="C181" s="183">
        <v>173</v>
      </c>
      <c r="D181" s="197" t="s">
        <v>422</v>
      </c>
      <c r="E181" s="184">
        <v>0</v>
      </c>
      <c r="F181" s="184">
        <v>0</v>
      </c>
      <c r="G181" s="184">
        <v>0</v>
      </c>
      <c r="H181" s="184">
        <v>0</v>
      </c>
      <c r="I181" s="184">
        <v>74</v>
      </c>
      <c r="J181" s="31" t="str">
        <f>IF(F181&gt;Data!$K$11,"National Record","-")</f>
        <v>-</v>
      </c>
      <c r="K181" s="31" t="str">
        <f>IF(G181&gt;Data!$M$10,"World Record","-")</f>
        <v>-</v>
      </c>
    </row>
    <row r="182" spans="1:11" ht="16.5" thickBot="1">
      <c r="A182" s="55">
        <v>179</v>
      </c>
      <c r="B182" s="179">
        <v>63</v>
      </c>
      <c r="C182" s="180">
        <v>173</v>
      </c>
      <c r="D182" s="198" t="s">
        <v>443</v>
      </c>
      <c r="E182" s="181">
        <v>0</v>
      </c>
      <c r="F182" s="181">
        <v>0</v>
      </c>
      <c r="G182" s="181">
        <v>0</v>
      </c>
      <c r="H182" s="181">
        <v>0</v>
      </c>
      <c r="I182" s="181">
        <v>74</v>
      </c>
      <c r="J182" s="31" t="str">
        <f>IF(F182&gt;Data!$K$11,"National Record","-")</f>
        <v>-</v>
      </c>
      <c r="K182" s="31" t="str">
        <f>IF(G182&gt;Data!$M$10,"World Record","-")</f>
        <v>-</v>
      </c>
    </row>
    <row r="183" spans="1:11" ht="16.5" thickBot="1">
      <c r="A183" s="55">
        <v>180</v>
      </c>
      <c r="B183" s="182">
        <v>63</v>
      </c>
      <c r="C183" s="183">
        <v>175</v>
      </c>
      <c r="D183" s="197" t="s">
        <v>160</v>
      </c>
      <c r="E183" s="184">
        <v>0</v>
      </c>
      <c r="F183" s="184">
        <v>0</v>
      </c>
      <c r="G183" s="184">
        <v>0</v>
      </c>
      <c r="H183" s="184">
        <v>0</v>
      </c>
      <c r="I183" s="184">
        <v>73</v>
      </c>
      <c r="J183" s="31" t="str">
        <f>IF(F183&gt;Data!$K$11,"National Record","-")</f>
        <v>-</v>
      </c>
      <c r="K183" s="31" t="str">
        <f>IF(G183&gt;Data!$M$10,"World Record","-")</f>
        <v>-</v>
      </c>
    </row>
    <row r="184" spans="1:11" ht="16.5" thickBot="1">
      <c r="A184" s="55">
        <v>181</v>
      </c>
      <c r="B184" s="179">
        <v>63</v>
      </c>
      <c r="C184" s="180">
        <v>177</v>
      </c>
      <c r="D184" s="198" t="s">
        <v>468</v>
      </c>
      <c r="E184" s="181">
        <v>0</v>
      </c>
      <c r="F184" s="181">
        <v>0</v>
      </c>
      <c r="G184" s="181">
        <v>0</v>
      </c>
      <c r="H184" s="181">
        <v>0</v>
      </c>
      <c r="I184" s="181">
        <v>72</v>
      </c>
      <c r="J184" s="31" t="str">
        <f>IF(F184&gt;Data!$K$11,"National Record","-")</f>
        <v>-</v>
      </c>
      <c r="K184" s="31" t="str">
        <f>IF(G184&gt;Data!$M$10,"World Record","-")</f>
        <v>-</v>
      </c>
    </row>
    <row r="185" spans="1:11" ht="16.5" thickBot="1">
      <c r="A185" s="55">
        <v>182</v>
      </c>
      <c r="B185" s="182">
        <v>63</v>
      </c>
      <c r="C185" s="183">
        <v>178</v>
      </c>
      <c r="D185" s="197" t="s">
        <v>335</v>
      </c>
      <c r="E185" s="184">
        <v>0</v>
      </c>
      <c r="F185" s="184">
        <v>0</v>
      </c>
      <c r="G185" s="184">
        <v>0</v>
      </c>
      <c r="H185" s="184">
        <v>0</v>
      </c>
      <c r="I185" s="184">
        <v>70</v>
      </c>
      <c r="J185" s="31" t="str">
        <f>IF(F185&gt;Data!$K$11,"National Record","-")</f>
        <v>-</v>
      </c>
      <c r="K185" s="31" t="str">
        <f>IF(G185&gt;Data!$M$10,"World Record","-")</f>
        <v>-</v>
      </c>
    </row>
    <row r="186" spans="1:11" ht="16.5" thickBot="1">
      <c r="A186" s="55">
        <v>183</v>
      </c>
      <c r="B186" s="179">
        <v>63</v>
      </c>
      <c r="C186" s="180">
        <v>179</v>
      </c>
      <c r="D186" s="198" t="s">
        <v>211</v>
      </c>
      <c r="E186" s="181">
        <v>0</v>
      </c>
      <c r="F186" s="181">
        <v>0</v>
      </c>
      <c r="G186" s="181">
        <v>0</v>
      </c>
      <c r="H186" s="181">
        <v>0</v>
      </c>
      <c r="I186" s="181">
        <v>68</v>
      </c>
      <c r="J186" s="31" t="str">
        <f>IF(F186&gt;Data!$K$11,"National Record","-")</f>
        <v>-</v>
      </c>
      <c r="K186" s="31" t="str">
        <f>IF(G186&gt;Data!$M$10,"World Record","-")</f>
        <v>-</v>
      </c>
    </row>
    <row r="187" spans="1:11" ht="16.5" thickBot="1">
      <c r="A187" s="55">
        <v>184</v>
      </c>
      <c r="B187" s="182">
        <v>63</v>
      </c>
      <c r="C187" s="183">
        <v>180</v>
      </c>
      <c r="D187" s="197" t="s">
        <v>455</v>
      </c>
      <c r="E187" s="184">
        <v>0</v>
      </c>
      <c r="F187" s="184">
        <v>0</v>
      </c>
      <c r="G187" s="184">
        <v>0</v>
      </c>
      <c r="H187" s="184">
        <v>0</v>
      </c>
      <c r="I187" s="184">
        <v>66</v>
      </c>
      <c r="J187" s="31" t="str">
        <f>IF(F187&gt;Data!$K$11,"National Record","-")</f>
        <v>-</v>
      </c>
      <c r="K187" s="31" t="str">
        <f>IF(G187&gt;Data!$M$10,"World Record","-")</f>
        <v>-</v>
      </c>
    </row>
    <row r="188" spans="1:11" ht="16.5" thickBot="1">
      <c r="A188" s="55">
        <v>185</v>
      </c>
      <c r="B188" s="179">
        <v>63</v>
      </c>
      <c r="C188" s="180">
        <v>180</v>
      </c>
      <c r="D188" s="198" t="s">
        <v>411</v>
      </c>
      <c r="E188" s="181">
        <v>0</v>
      </c>
      <c r="F188" s="181">
        <v>0</v>
      </c>
      <c r="G188" s="181">
        <v>0</v>
      </c>
      <c r="H188" s="181">
        <v>0</v>
      </c>
      <c r="I188" s="181">
        <v>66</v>
      </c>
      <c r="J188" s="31" t="str">
        <f>IF(F188&gt;Data!$K$11,"National Record","-")</f>
        <v>-</v>
      </c>
      <c r="K188" s="31" t="str">
        <f>IF(G188&gt;Data!$M$10,"World Record","-")</f>
        <v>-</v>
      </c>
    </row>
    <row r="189" spans="1:11" ht="16.5" thickBot="1">
      <c r="A189" s="55">
        <v>186</v>
      </c>
      <c r="B189" s="182">
        <v>63</v>
      </c>
      <c r="C189" s="183">
        <v>182</v>
      </c>
      <c r="D189" s="197" t="s">
        <v>408</v>
      </c>
      <c r="E189" s="184">
        <v>0</v>
      </c>
      <c r="F189" s="184">
        <v>0</v>
      </c>
      <c r="G189" s="184">
        <v>0</v>
      </c>
      <c r="H189" s="184">
        <v>0</v>
      </c>
      <c r="I189" s="184">
        <v>64</v>
      </c>
      <c r="J189" s="31" t="str">
        <f>IF(F189&gt;Data!$K$11,"National Record","-")</f>
        <v>-</v>
      </c>
      <c r="K189" s="31" t="str">
        <f>IF(G189&gt;Data!$M$10,"World Record","-")</f>
        <v>-</v>
      </c>
    </row>
    <row r="190" spans="1:11" ht="16.5" thickBot="1">
      <c r="A190" s="55">
        <v>187</v>
      </c>
      <c r="B190" s="179">
        <v>63</v>
      </c>
      <c r="C190" s="180">
        <v>184</v>
      </c>
      <c r="D190" s="198" t="s">
        <v>502</v>
      </c>
      <c r="E190" s="181">
        <v>0</v>
      </c>
      <c r="F190" s="181">
        <v>0</v>
      </c>
      <c r="G190" s="181">
        <v>0</v>
      </c>
      <c r="H190" s="181">
        <v>0</v>
      </c>
      <c r="I190" s="181">
        <v>63</v>
      </c>
      <c r="J190" s="31" t="str">
        <f>IF(F190&gt;Data!$K$11,"National Record","-")</f>
        <v>-</v>
      </c>
      <c r="K190" s="31" t="str">
        <f>IF(G190&gt;Data!$M$10,"World Record","-")</f>
        <v>-</v>
      </c>
    </row>
    <row r="191" spans="1:11" ht="16.5" thickBot="1">
      <c r="A191" s="55">
        <v>188</v>
      </c>
      <c r="B191" s="182">
        <v>63</v>
      </c>
      <c r="C191" s="183">
        <v>184</v>
      </c>
      <c r="D191" s="197" t="s">
        <v>361</v>
      </c>
      <c r="E191" s="184">
        <v>0</v>
      </c>
      <c r="F191" s="184">
        <v>0</v>
      </c>
      <c r="G191" s="184">
        <v>0</v>
      </c>
      <c r="H191" s="184">
        <v>0</v>
      </c>
      <c r="I191" s="184">
        <v>63</v>
      </c>
      <c r="J191" s="31" t="str">
        <f>IF(F191&gt;Data!$K$11,"National Record","-")</f>
        <v>-</v>
      </c>
      <c r="K191" s="31" t="str">
        <f>IF(G191&gt;Data!$M$10,"World Record","-")</f>
        <v>-</v>
      </c>
    </row>
    <row r="192" spans="1:11" ht="16.5" thickBot="1">
      <c r="A192" s="55">
        <v>189</v>
      </c>
      <c r="B192" s="179">
        <v>63</v>
      </c>
      <c r="C192" s="180">
        <v>186</v>
      </c>
      <c r="D192" s="198" t="s">
        <v>204</v>
      </c>
      <c r="E192" s="181">
        <v>0</v>
      </c>
      <c r="F192" s="181">
        <v>0</v>
      </c>
      <c r="G192" s="181">
        <v>0</v>
      </c>
      <c r="H192" s="181">
        <v>0</v>
      </c>
      <c r="I192" s="181">
        <v>62</v>
      </c>
      <c r="J192" s="31" t="str">
        <f>IF(F192&gt;Data!$K$11,"National Record","-")</f>
        <v>-</v>
      </c>
      <c r="K192" s="31" t="str">
        <f>IF(G192&gt;Data!$M$10,"World Record","-")</f>
        <v>-</v>
      </c>
    </row>
    <row r="193" spans="1:11" ht="16.5" thickBot="1">
      <c r="A193" s="55">
        <v>190</v>
      </c>
      <c r="B193" s="182">
        <v>63</v>
      </c>
      <c r="C193" s="183">
        <v>186</v>
      </c>
      <c r="D193" s="197" t="s">
        <v>217</v>
      </c>
      <c r="E193" s="184">
        <v>0</v>
      </c>
      <c r="F193" s="184">
        <v>0</v>
      </c>
      <c r="G193" s="184">
        <v>0</v>
      </c>
      <c r="H193" s="184">
        <v>0</v>
      </c>
      <c r="I193" s="184">
        <v>62</v>
      </c>
      <c r="J193" s="31" t="str">
        <f>IF(F193&gt;Data!$K$11,"National Record","-")</f>
        <v>-</v>
      </c>
      <c r="K193" s="31" t="str">
        <f>IF(G193&gt;Data!$M$10,"World Record","-")</f>
        <v>-</v>
      </c>
    </row>
    <row r="194" spans="1:11" ht="16.5" thickBot="1">
      <c r="A194" s="55">
        <v>191</v>
      </c>
      <c r="B194" s="179">
        <v>63</v>
      </c>
      <c r="C194" s="180">
        <v>186</v>
      </c>
      <c r="D194" s="198" t="s">
        <v>165</v>
      </c>
      <c r="E194" s="181">
        <v>0</v>
      </c>
      <c r="F194" s="181">
        <v>0</v>
      </c>
      <c r="G194" s="181">
        <v>0</v>
      </c>
      <c r="H194" s="181">
        <v>0</v>
      </c>
      <c r="I194" s="181">
        <v>62</v>
      </c>
      <c r="J194" s="31" t="str">
        <f>IF(F194&gt;Data!$K$11,"National Record","-")</f>
        <v>-</v>
      </c>
      <c r="K194" s="31" t="str">
        <f>IF(G194&gt;Data!$M$10,"World Record","-")</f>
        <v>-</v>
      </c>
    </row>
    <row r="195" spans="1:11" ht="16.5" thickBot="1">
      <c r="A195" s="55">
        <v>192</v>
      </c>
      <c r="B195" s="182">
        <v>63</v>
      </c>
      <c r="C195" s="183">
        <v>189</v>
      </c>
      <c r="D195" s="197" t="s">
        <v>496</v>
      </c>
      <c r="E195" s="184">
        <v>0</v>
      </c>
      <c r="F195" s="184">
        <v>0</v>
      </c>
      <c r="G195" s="184">
        <v>0</v>
      </c>
      <c r="H195" s="184">
        <v>0</v>
      </c>
      <c r="I195" s="184">
        <v>60</v>
      </c>
      <c r="J195" s="31" t="str">
        <f>IF(F195&gt;Data!$K$11,"National Record","-")</f>
        <v>-</v>
      </c>
      <c r="K195" s="31" t="str">
        <f>IF(G195&gt;Data!$M$10,"World Record","-")</f>
        <v>-</v>
      </c>
    </row>
    <row r="196" spans="1:11" ht="16.5" thickBot="1">
      <c r="A196" s="55">
        <v>193</v>
      </c>
      <c r="B196" s="179">
        <v>63</v>
      </c>
      <c r="C196" s="180">
        <v>189</v>
      </c>
      <c r="D196" s="198" t="s">
        <v>252</v>
      </c>
      <c r="E196" s="181">
        <v>0</v>
      </c>
      <c r="F196" s="181">
        <v>0</v>
      </c>
      <c r="G196" s="181">
        <v>0</v>
      </c>
      <c r="H196" s="181">
        <v>0</v>
      </c>
      <c r="I196" s="181">
        <v>60</v>
      </c>
      <c r="J196" s="31" t="str">
        <f>IF(F196&gt;Data!$K$11,"National Record","-")</f>
        <v>-</v>
      </c>
      <c r="K196" s="31" t="str">
        <f>IF(G196&gt;Data!$M$10,"World Record","-")</f>
        <v>-</v>
      </c>
    </row>
    <row r="197" spans="1:11" ht="16.5" thickBot="1">
      <c r="A197" s="55">
        <v>194</v>
      </c>
      <c r="B197" s="182">
        <v>63</v>
      </c>
      <c r="C197" s="183">
        <v>189</v>
      </c>
      <c r="D197" s="197" t="s">
        <v>374</v>
      </c>
      <c r="E197" s="184">
        <v>0</v>
      </c>
      <c r="F197" s="184">
        <v>0</v>
      </c>
      <c r="G197" s="184">
        <v>0</v>
      </c>
      <c r="H197" s="184">
        <v>0</v>
      </c>
      <c r="I197" s="184">
        <v>60</v>
      </c>
      <c r="J197" s="31" t="str">
        <f>IF(F197&gt;Data!$K$11,"National Record","-")</f>
        <v>-</v>
      </c>
      <c r="K197" s="31" t="str">
        <f>IF(G197&gt;Data!$M$10,"World Record","-")</f>
        <v>-</v>
      </c>
    </row>
    <row r="198" spans="1:11" ht="16.5" thickBot="1">
      <c r="A198" s="55">
        <v>195</v>
      </c>
      <c r="B198" s="179">
        <v>63</v>
      </c>
      <c r="C198" s="180">
        <v>192</v>
      </c>
      <c r="D198" s="198" t="s">
        <v>301</v>
      </c>
      <c r="E198" s="181">
        <v>0</v>
      </c>
      <c r="F198" s="181">
        <v>0</v>
      </c>
      <c r="G198" s="181">
        <v>0</v>
      </c>
      <c r="H198" s="181">
        <v>0</v>
      </c>
      <c r="I198" s="181">
        <v>57</v>
      </c>
      <c r="J198" s="31" t="str">
        <f>IF(F198&gt;Data!$K$11,"National Record","-")</f>
        <v>-</v>
      </c>
      <c r="K198" s="31" t="str">
        <f>IF(G198&gt;Data!$M$10,"World Record","-")</f>
        <v>-</v>
      </c>
    </row>
    <row r="199" spans="1:11" ht="16.5" thickBot="1">
      <c r="A199" s="55">
        <v>196</v>
      </c>
      <c r="B199" s="182">
        <v>63</v>
      </c>
      <c r="C199" s="183">
        <v>192</v>
      </c>
      <c r="D199" s="197" t="s">
        <v>471</v>
      </c>
      <c r="E199" s="184">
        <v>0</v>
      </c>
      <c r="F199" s="184">
        <v>0</v>
      </c>
      <c r="G199" s="184">
        <v>0</v>
      </c>
      <c r="H199" s="184">
        <v>0</v>
      </c>
      <c r="I199" s="184">
        <v>57</v>
      </c>
      <c r="J199" s="31" t="str">
        <f>IF(F199&gt;Data!$K$11,"National Record","-")</f>
        <v>-</v>
      </c>
      <c r="K199" s="31" t="str">
        <f>IF(G199&gt;Data!$M$10,"World Record","-")</f>
        <v>-</v>
      </c>
    </row>
    <row r="200" spans="1:11" ht="16.5" thickBot="1">
      <c r="A200" s="55">
        <v>197</v>
      </c>
      <c r="B200" s="179">
        <v>63</v>
      </c>
      <c r="C200" s="180">
        <v>192</v>
      </c>
      <c r="D200" s="198" t="s">
        <v>332</v>
      </c>
      <c r="E200" s="181">
        <v>0</v>
      </c>
      <c r="F200" s="181">
        <v>0</v>
      </c>
      <c r="G200" s="181">
        <v>0</v>
      </c>
      <c r="H200" s="181">
        <v>0</v>
      </c>
      <c r="I200" s="181">
        <v>57</v>
      </c>
      <c r="J200" s="31" t="str">
        <f>IF(F200&gt;Data!$K$11,"National Record","-")</f>
        <v>-</v>
      </c>
      <c r="K200" s="31" t="str">
        <f>IF(G200&gt;Data!$M$10,"World Record","-")</f>
        <v>-</v>
      </c>
    </row>
    <row r="201" spans="1:11" ht="16.5" thickBot="1">
      <c r="A201" s="55">
        <v>198</v>
      </c>
      <c r="B201" s="182">
        <v>63</v>
      </c>
      <c r="C201" s="183">
        <v>192</v>
      </c>
      <c r="D201" s="197" t="s">
        <v>459</v>
      </c>
      <c r="E201" s="184">
        <v>0</v>
      </c>
      <c r="F201" s="184">
        <v>0</v>
      </c>
      <c r="G201" s="184">
        <v>0</v>
      </c>
      <c r="H201" s="184">
        <v>0</v>
      </c>
      <c r="I201" s="184">
        <v>57</v>
      </c>
      <c r="J201" s="31" t="str">
        <f>IF(F201&gt;Data!$K$11,"National Record","-")</f>
        <v>-</v>
      </c>
      <c r="K201" s="31" t="str">
        <f>IF(G201&gt;Data!$M$10,"World Record","-")</f>
        <v>-</v>
      </c>
    </row>
    <row r="202" spans="1:11" ht="16.5" thickBot="1">
      <c r="A202" s="55">
        <v>199</v>
      </c>
      <c r="B202" s="179">
        <v>63</v>
      </c>
      <c r="C202" s="180">
        <v>192</v>
      </c>
      <c r="D202" s="198" t="s">
        <v>334</v>
      </c>
      <c r="E202" s="181">
        <v>0</v>
      </c>
      <c r="F202" s="181">
        <v>0</v>
      </c>
      <c r="G202" s="181">
        <v>0</v>
      </c>
      <c r="H202" s="181">
        <v>0</v>
      </c>
      <c r="I202" s="181">
        <v>57</v>
      </c>
      <c r="J202" s="31" t="str">
        <f>IF(F202&gt;Data!$K$11,"National Record","-")</f>
        <v>-</v>
      </c>
      <c r="K202" s="31" t="str">
        <f>IF(G202&gt;Data!$M$10,"World Record","-")</f>
        <v>-</v>
      </c>
    </row>
    <row r="203" spans="1:11" ht="16.5" thickBot="1">
      <c r="A203" s="55">
        <v>200</v>
      </c>
      <c r="B203" s="182">
        <v>63</v>
      </c>
      <c r="C203" s="183">
        <v>197</v>
      </c>
      <c r="D203" s="197" t="s">
        <v>167</v>
      </c>
      <c r="E203" s="184">
        <v>0</v>
      </c>
      <c r="F203" s="207"/>
      <c r="G203" s="184">
        <v>0</v>
      </c>
      <c r="H203" s="184">
        <v>0</v>
      </c>
      <c r="I203" s="184">
        <v>55</v>
      </c>
      <c r="J203" s="31" t="str">
        <f>IF(F203&gt;Data!$K$11,"National Record","-")</f>
        <v>-</v>
      </c>
      <c r="K203" s="31" t="str">
        <f>IF(G203&gt;Data!$M$10,"World Record","-")</f>
        <v>-</v>
      </c>
    </row>
    <row r="204" spans="1:11" ht="16.5" thickBot="1">
      <c r="A204" s="55">
        <v>201</v>
      </c>
      <c r="B204" s="179">
        <v>63</v>
      </c>
      <c r="C204" s="180">
        <v>197</v>
      </c>
      <c r="D204" s="198" t="s">
        <v>229</v>
      </c>
      <c r="E204" s="181">
        <v>0</v>
      </c>
      <c r="F204" s="181">
        <v>0</v>
      </c>
      <c r="G204" s="181">
        <v>0</v>
      </c>
      <c r="H204" s="181">
        <v>0</v>
      </c>
      <c r="I204" s="181">
        <v>55</v>
      </c>
      <c r="J204" s="31" t="str">
        <f>IF(F204&gt;Data!$K$11,"National Record","-")</f>
        <v>-</v>
      </c>
      <c r="K204" s="31" t="str">
        <f>IF(G204&gt;Data!$M$10,"World Record","-")</f>
        <v>-</v>
      </c>
    </row>
    <row r="205" spans="1:11" ht="16.5" thickBot="1">
      <c r="A205" s="55">
        <v>202</v>
      </c>
      <c r="B205" s="182">
        <v>63</v>
      </c>
      <c r="C205" s="183">
        <v>197</v>
      </c>
      <c r="D205" s="197" t="s">
        <v>201</v>
      </c>
      <c r="E205" s="184">
        <v>0</v>
      </c>
      <c r="F205" s="184">
        <v>0</v>
      </c>
      <c r="G205" s="184">
        <v>0</v>
      </c>
      <c r="H205" s="184">
        <v>0</v>
      </c>
      <c r="I205" s="184">
        <v>55</v>
      </c>
      <c r="J205" s="31" t="str">
        <f>IF(F205&gt;Data!$K$11,"National Record","-")</f>
        <v>-</v>
      </c>
      <c r="K205" s="31" t="str">
        <f>IF(G205&gt;Data!$M$10,"World Record","-")</f>
        <v>-</v>
      </c>
    </row>
    <row r="206" spans="1:11" ht="16.5" thickBot="1">
      <c r="A206" s="55">
        <v>203</v>
      </c>
      <c r="B206" s="179">
        <v>63</v>
      </c>
      <c r="C206" s="180">
        <v>200</v>
      </c>
      <c r="D206" s="198" t="s">
        <v>420</v>
      </c>
      <c r="E206" s="181">
        <v>0</v>
      </c>
      <c r="F206" s="181">
        <v>0</v>
      </c>
      <c r="G206" s="181">
        <v>0</v>
      </c>
      <c r="H206" s="181">
        <v>0</v>
      </c>
      <c r="I206" s="181">
        <v>54</v>
      </c>
      <c r="J206" s="31" t="str">
        <f>IF(F206&gt;Data!$K$11,"National Record","-")</f>
        <v>-</v>
      </c>
      <c r="K206" s="31" t="str">
        <f>IF(G206&gt;Data!$M$10,"World Record","-")</f>
        <v>-</v>
      </c>
    </row>
    <row r="207" spans="1:11" ht="16.5" thickBot="1">
      <c r="A207" s="55">
        <v>204</v>
      </c>
      <c r="B207" s="182">
        <v>63</v>
      </c>
      <c r="C207" s="183">
        <v>201</v>
      </c>
      <c r="D207" s="197" t="s">
        <v>237</v>
      </c>
      <c r="E207" s="184">
        <v>0</v>
      </c>
      <c r="F207" s="184">
        <v>0</v>
      </c>
      <c r="G207" s="184">
        <v>0</v>
      </c>
      <c r="H207" s="184">
        <v>0</v>
      </c>
      <c r="I207" s="184">
        <v>53</v>
      </c>
      <c r="J207" s="31" t="str">
        <f>IF(F207&gt;Data!$K$11,"National Record","-")</f>
        <v>-</v>
      </c>
      <c r="K207" s="31" t="str">
        <f>IF(G207&gt;Data!$M$10,"World Record","-")</f>
        <v>-</v>
      </c>
    </row>
    <row r="208" spans="1:11" ht="16.5" thickBot="1">
      <c r="A208" s="55">
        <v>205</v>
      </c>
      <c r="B208" s="179">
        <v>63</v>
      </c>
      <c r="C208" s="180">
        <v>201</v>
      </c>
      <c r="D208" s="198" t="s">
        <v>503</v>
      </c>
      <c r="E208" s="181">
        <v>0</v>
      </c>
      <c r="F208" s="181">
        <v>0</v>
      </c>
      <c r="G208" s="181">
        <v>0</v>
      </c>
      <c r="H208" s="181">
        <v>0</v>
      </c>
      <c r="I208" s="181">
        <v>53</v>
      </c>
      <c r="J208" s="31" t="str">
        <f>IF(F208&gt;Data!$K$11,"National Record","-")</f>
        <v>-</v>
      </c>
      <c r="K208" s="31" t="str">
        <f>IF(G208&gt;Data!$M$10,"World Record","-")</f>
        <v>-</v>
      </c>
    </row>
    <row r="209" spans="1:11" ht="16.5" thickBot="1">
      <c r="A209" s="55">
        <v>206</v>
      </c>
      <c r="B209" s="182">
        <v>63</v>
      </c>
      <c r="C209" s="183">
        <v>201</v>
      </c>
      <c r="D209" s="197" t="s">
        <v>198</v>
      </c>
      <c r="E209" s="184">
        <v>0</v>
      </c>
      <c r="F209" s="184">
        <v>0</v>
      </c>
      <c r="G209" s="184">
        <v>0</v>
      </c>
      <c r="H209" s="184">
        <v>0</v>
      </c>
      <c r="I209" s="184">
        <v>53</v>
      </c>
      <c r="J209" s="31" t="str">
        <f>IF(F209&gt;Data!$K$11,"National Record","-")</f>
        <v>-</v>
      </c>
      <c r="K209" s="31" t="str">
        <f>IF(G209&gt;Data!$M$10,"World Record","-")</f>
        <v>-</v>
      </c>
    </row>
    <row r="210" spans="1:11" ht="16.5" thickBot="1">
      <c r="A210" s="55">
        <v>207</v>
      </c>
      <c r="B210" s="179">
        <v>63</v>
      </c>
      <c r="C210" s="180">
        <v>204</v>
      </c>
      <c r="D210" s="198" t="s">
        <v>249</v>
      </c>
      <c r="E210" s="181">
        <v>0</v>
      </c>
      <c r="F210" s="181">
        <v>0</v>
      </c>
      <c r="G210" s="181">
        <v>0</v>
      </c>
      <c r="H210" s="181">
        <v>0</v>
      </c>
      <c r="I210" s="181">
        <v>51</v>
      </c>
      <c r="J210" s="149" t="str">
        <f>IF(F210&gt;Data!$K$11,"National Record","-")</f>
        <v>-</v>
      </c>
      <c r="K210" s="149" t="str">
        <f>IF(G210&gt;Data!$M$10,"World Record","-")</f>
        <v>-</v>
      </c>
    </row>
    <row r="211" spans="1:11" ht="16.5" thickBot="1">
      <c r="A211" s="55">
        <v>208</v>
      </c>
      <c r="B211" s="182">
        <v>63</v>
      </c>
      <c r="C211" s="183">
        <v>206</v>
      </c>
      <c r="D211" s="197" t="s">
        <v>360</v>
      </c>
      <c r="E211" s="184">
        <v>0</v>
      </c>
      <c r="F211" s="184">
        <v>0</v>
      </c>
      <c r="G211" s="184">
        <v>0</v>
      </c>
      <c r="H211" s="184">
        <v>0</v>
      </c>
      <c r="I211" s="184">
        <v>50</v>
      </c>
      <c r="J211" s="31" t="str">
        <f>IF(F211&gt;Data!$K$11,"National Record","-")</f>
        <v>-</v>
      </c>
      <c r="K211" s="31" t="str">
        <f>IF(G211&gt;Data!$M$10,"World Record","-")</f>
        <v>-</v>
      </c>
    </row>
    <row r="212" spans="1:11" ht="16.5" thickBot="1">
      <c r="A212" s="55">
        <v>209</v>
      </c>
      <c r="B212" s="179">
        <v>63</v>
      </c>
      <c r="C212" s="180">
        <v>207</v>
      </c>
      <c r="D212" s="198" t="s">
        <v>458</v>
      </c>
      <c r="E212" s="181">
        <v>0</v>
      </c>
      <c r="F212" s="181">
        <v>0</v>
      </c>
      <c r="G212" s="181">
        <v>0</v>
      </c>
      <c r="H212" s="181">
        <v>0</v>
      </c>
      <c r="I212" s="181">
        <v>49</v>
      </c>
      <c r="J212" s="116" t="str">
        <f>IF(F212&gt;Data!$K$11,"National Record","-")</f>
        <v>-</v>
      </c>
      <c r="K212" s="116" t="str">
        <f>IF(G212&gt;Data!$M$10,"World Record","-")</f>
        <v>-</v>
      </c>
    </row>
    <row r="213" spans="1:11" ht="16.5" thickBot="1">
      <c r="A213" s="55">
        <v>210</v>
      </c>
      <c r="B213" s="182">
        <v>63</v>
      </c>
      <c r="C213" s="183">
        <v>207</v>
      </c>
      <c r="D213" s="197" t="s">
        <v>474</v>
      </c>
      <c r="E213" s="184">
        <v>0</v>
      </c>
      <c r="F213" s="184">
        <v>0</v>
      </c>
      <c r="G213" s="184">
        <v>0</v>
      </c>
      <c r="H213" s="184">
        <v>0</v>
      </c>
      <c r="I213" s="184">
        <v>49</v>
      </c>
      <c r="J213" s="31" t="str">
        <f>IF(F213&gt;Data!$K$11,"National Record","-")</f>
        <v>-</v>
      </c>
      <c r="K213" s="31" t="str">
        <f>IF(G213&gt;Data!$M$10,"World Record","-")</f>
        <v>-</v>
      </c>
    </row>
    <row r="214" spans="1:11" ht="16.5" thickBot="1">
      <c r="A214" s="55">
        <v>211</v>
      </c>
      <c r="B214" s="179">
        <v>63</v>
      </c>
      <c r="C214" s="180">
        <v>209</v>
      </c>
      <c r="D214" s="198" t="s">
        <v>439</v>
      </c>
      <c r="E214" s="181">
        <v>0</v>
      </c>
      <c r="F214" s="181">
        <v>0</v>
      </c>
      <c r="G214" s="181">
        <v>0</v>
      </c>
      <c r="H214" s="181">
        <v>0</v>
      </c>
      <c r="I214" s="181">
        <v>44</v>
      </c>
      <c r="J214" s="31" t="str">
        <f>IF(F214&gt;Data!$K$11,"National Record","-")</f>
        <v>-</v>
      </c>
      <c r="K214" s="31" t="str">
        <f>IF(G214&gt;Data!$M$10,"World Record","-")</f>
        <v>-</v>
      </c>
    </row>
    <row r="215" spans="1:11" ht="16.5" thickBot="1">
      <c r="A215" s="55">
        <v>212</v>
      </c>
      <c r="B215" s="182">
        <v>63</v>
      </c>
      <c r="C215" s="183">
        <v>210</v>
      </c>
      <c r="D215" s="197" t="s">
        <v>430</v>
      </c>
      <c r="E215" s="184">
        <v>0</v>
      </c>
      <c r="F215" s="184">
        <v>0</v>
      </c>
      <c r="G215" s="184">
        <v>0</v>
      </c>
      <c r="H215" s="184">
        <v>0</v>
      </c>
      <c r="I215" s="184">
        <v>42</v>
      </c>
      <c r="J215" s="31" t="str">
        <f>IF(F215&gt;Data!$K$11,"National Record","-")</f>
        <v>-</v>
      </c>
      <c r="K215" s="31" t="str">
        <f>IF(G215&gt;Data!$M$10,"World Record","-")</f>
        <v>-</v>
      </c>
    </row>
    <row r="216" spans="1:11" ht="16.5" thickBot="1">
      <c r="A216" s="55">
        <v>213</v>
      </c>
      <c r="B216" s="179">
        <v>63</v>
      </c>
      <c r="C216" s="180">
        <v>210</v>
      </c>
      <c r="D216" s="198" t="s">
        <v>352</v>
      </c>
      <c r="E216" s="181">
        <v>0</v>
      </c>
      <c r="F216" s="181">
        <v>0</v>
      </c>
      <c r="G216" s="181">
        <v>0</v>
      </c>
      <c r="H216" s="181">
        <v>0</v>
      </c>
      <c r="I216" s="181">
        <v>42</v>
      </c>
      <c r="J216" s="31" t="str">
        <f>IF(F216&gt;Data!$K$11,"National Record","-")</f>
        <v>-</v>
      </c>
      <c r="K216" s="31" t="str">
        <f>IF(G216&gt;Data!$M$10,"World Record","-")</f>
        <v>-</v>
      </c>
    </row>
    <row r="217" spans="1:11" ht="16.5" thickBot="1">
      <c r="A217" s="55">
        <v>214</v>
      </c>
      <c r="B217" s="182">
        <v>63</v>
      </c>
      <c r="C217" s="183">
        <v>210</v>
      </c>
      <c r="D217" s="197" t="s">
        <v>321</v>
      </c>
      <c r="E217" s="184">
        <v>0</v>
      </c>
      <c r="F217" s="184">
        <v>0</v>
      </c>
      <c r="G217" s="184">
        <v>0</v>
      </c>
      <c r="H217" s="184">
        <v>0</v>
      </c>
      <c r="I217" s="184">
        <v>42</v>
      </c>
      <c r="J217" s="31" t="str">
        <f>IF(F217&gt;Data!$K$11,"National Record","-")</f>
        <v>-</v>
      </c>
      <c r="K217" s="31" t="str">
        <f>IF(G217&gt;Data!$M$10,"World Record","-")</f>
        <v>-</v>
      </c>
    </row>
    <row r="218" spans="1:11" ht="16.5" thickBot="1">
      <c r="A218" s="55">
        <v>215</v>
      </c>
      <c r="B218" s="179">
        <v>63</v>
      </c>
      <c r="C218" s="180">
        <v>210</v>
      </c>
      <c r="D218" s="198" t="s">
        <v>317</v>
      </c>
      <c r="E218" s="181">
        <v>0</v>
      </c>
      <c r="F218" s="181">
        <v>0</v>
      </c>
      <c r="G218" s="181">
        <v>0</v>
      </c>
      <c r="H218" s="181">
        <v>0</v>
      </c>
      <c r="I218" s="181">
        <v>42</v>
      </c>
      <c r="J218" s="31" t="str">
        <f>IF(F218&gt;Data!$K$11,"National Record","-")</f>
        <v>-</v>
      </c>
      <c r="K218" s="31" t="str">
        <f>IF(G218&gt;Data!$M$10,"World Record","-")</f>
        <v>-</v>
      </c>
    </row>
    <row r="219" spans="1:11" ht="16.5" thickBot="1">
      <c r="A219" s="55">
        <v>216</v>
      </c>
      <c r="B219" s="182">
        <v>63</v>
      </c>
      <c r="C219" s="183">
        <v>210</v>
      </c>
      <c r="D219" s="197" t="s">
        <v>367</v>
      </c>
      <c r="E219" s="184">
        <v>0</v>
      </c>
      <c r="F219" s="184">
        <v>0</v>
      </c>
      <c r="G219" s="184">
        <v>0</v>
      </c>
      <c r="H219" s="184">
        <v>0</v>
      </c>
      <c r="I219" s="184">
        <v>42</v>
      </c>
      <c r="J219" s="31" t="str">
        <f>IF(F219&gt;Data!$K$11,"National Record","-")</f>
        <v>-</v>
      </c>
      <c r="K219" s="31" t="str">
        <f>IF(G219&gt;Data!$M$10,"World Record","-")</f>
        <v>-</v>
      </c>
    </row>
    <row r="220" spans="1:11" ht="16.5" thickBot="1">
      <c r="A220" s="55">
        <v>217</v>
      </c>
      <c r="B220" s="179">
        <v>63</v>
      </c>
      <c r="C220" s="180">
        <v>210</v>
      </c>
      <c r="D220" s="198" t="s">
        <v>266</v>
      </c>
      <c r="E220" s="181">
        <v>0</v>
      </c>
      <c r="F220" s="181">
        <v>0</v>
      </c>
      <c r="G220" s="181">
        <v>0</v>
      </c>
      <c r="H220" s="181">
        <v>0</v>
      </c>
      <c r="I220" s="181">
        <v>42</v>
      </c>
      <c r="J220" s="31" t="str">
        <f>IF(F220&gt;Data!$K$11,"National Record","-")</f>
        <v>-</v>
      </c>
      <c r="K220" s="31" t="str">
        <f>IF(G220&gt;Data!$M$10,"World Record","-")</f>
        <v>-</v>
      </c>
    </row>
    <row r="221" spans="1:11" ht="16.5" thickBot="1">
      <c r="A221" s="55">
        <v>218</v>
      </c>
      <c r="B221" s="182">
        <v>63</v>
      </c>
      <c r="C221" s="183">
        <v>210</v>
      </c>
      <c r="D221" s="197" t="s">
        <v>364</v>
      </c>
      <c r="E221" s="184">
        <v>0</v>
      </c>
      <c r="F221" s="184">
        <v>0</v>
      </c>
      <c r="G221" s="184">
        <v>0</v>
      </c>
      <c r="H221" s="184">
        <v>0</v>
      </c>
      <c r="I221" s="184">
        <v>42</v>
      </c>
      <c r="J221" s="31" t="str">
        <f>IF(F221&gt;Data!$K$11,"National Record","-")</f>
        <v>-</v>
      </c>
      <c r="K221" s="31" t="str">
        <f>IF(G221&gt;Data!$M$10,"World Record","-")</f>
        <v>-</v>
      </c>
    </row>
    <row r="222" spans="1:11" ht="16.5" thickBot="1">
      <c r="A222" s="55">
        <v>219</v>
      </c>
      <c r="B222" s="179">
        <v>63</v>
      </c>
      <c r="C222" s="180">
        <v>210</v>
      </c>
      <c r="D222" s="198" t="s">
        <v>478</v>
      </c>
      <c r="E222" s="181">
        <v>0</v>
      </c>
      <c r="F222" s="181">
        <v>0</v>
      </c>
      <c r="G222" s="181">
        <v>0</v>
      </c>
      <c r="H222" s="181">
        <v>0</v>
      </c>
      <c r="I222" s="181">
        <v>42</v>
      </c>
      <c r="J222" s="31" t="str">
        <f>IF(F222&gt;Data!$K$11,"National Record","-")</f>
        <v>-</v>
      </c>
      <c r="K222" s="31" t="str">
        <f>IF(G222&gt;Data!$M$10,"World Record","-")</f>
        <v>-</v>
      </c>
    </row>
    <row r="223" spans="1:11" ht="16.5" thickBot="1">
      <c r="A223" s="55">
        <v>220</v>
      </c>
      <c r="B223" s="182">
        <v>63</v>
      </c>
      <c r="C223" s="183">
        <v>218</v>
      </c>
      <c r="D223" s="197" t="s">
        <v>435</v>
      </c>
      <c r="E223" s="184">
        <v>0</v>
      </c>
      <c r="F223" s="184">
        <v>0</v>
      </c>
      <c r="G223" s="184">
        <v>0</v>
      </c>
      <c r="H223" s="184">
        <v>0</v>
      </c>
      <c r="I223" s="184">
        <v>41</v>
      </c>
      <c r="J223" s="31" t="str">
        <f>IF(F223&gt;Data!$K$11,"National Record","-")</f>
        <v>-</v>
      </c>
      <c r="K223" s="31" t="str">
        <f>IF(G223&gt;Data!$M$10,"World Record","-")</f>
        <v>-</v>
      </c>
    </row>
    <row r="224" spans="1:11" ht="16.5" thickBot="1">
      <c r="A224" s="55">
        <v>221</v>
      </c>
      <c r="B224" s="179">
        <v>63</v>
      </c>
      <c r="C224" s="180">
        <v>218</v>
      </c>
      <c r="D224" s="198" t="s">
        <v>224</v>
      </c>
      <c r="E224" s="181">
        <v>0</v>
      </c>
      <c r="F224" s="181">
        <v>0</v>
      </c>
      <c r="G224" s="181">
        <v>0</v>
      </c>
      <c r="H224" s="181">
        <v>0</v>
      </c>
      <c r="I224" s="181">
        <v>41</v>
      </c>
      <c r="J224" s="31" t="str">
        <f>IF(F224&gt;Data!$K$11,"National Record","-")</f>
        <v>-</v>
      </c>
      <c r="K224" s="31" t="str">
        <f>IF(G224&gt;Data!$M$10,"World Record","-")</f>
        <v>-</v>
      </c>
    </row>
    <row r="225" spans="1:11" ht="16.5" thickBot="1">
      <c r="A225" s="55">
        <v>222</v>
      </c>
      <c r="B225" s="182">
        <v>63</v>
      </c>
      <c r="C225" s="183">
        <v>218</v>
      </c>
      <c r="D225" s="197" t="s">
        <v>493</v>
      </c>
      <c r="E225" s="184">
        <v>0</v>
      </c>
      <c r="F225" s="184">
        <v>0</v>
      </c>
      <c r="G225" s="184">
        <v>0</v>
      </c>
      <c r="H225" s="184">
        <v>0</v>
      </c>
      <c r="I225" s="184">
        <v>41</v>
      </c>
      <c r="J225" s="31" t="str">
        <f>IF(F225&gt;Data!$K$11,"National Record","-")</f>
        <v>-</v>
      </c>
      <c r="K225" s="31" t="str">
        <f>IF(G225&gt;Data!$M$10,"World Record","-")</f>
        <v>-</v>
      </c>
    </row>
    <row r="226" spans="1:11" ht="16.5" thickBot="1">
      <c r="A226" s="55">
        <v>223</v>
      </c>
      <c r="B226" s="179">
        <v>63</v>
      </c>
      <c r="C226" s="180">
        <v>218</v>
      </c>
      <c r="D226" s="198" t="s">
        <v>307</v>
      </c>
      <c r="E226" s="181">
        <v>0</v>
      </c>
      <c r="F226" s="181">
        <v>0</v>
      </c>
      <c r="G226" s="181">
        <v>0</v>
      </c>
      <c r="H226" s="181">
        <v>0</v>
      </c>
      <c r="I226" s="181">
        <v>41</v>
      </c>
      <c r="J226" s="31" t="str">
        <f>IF(F226&gt;Data!$K$11,"National Record","-")</f>
        <v>-</v>
      </c>
      <c r="K226" s="31" t="str">
        <f>IF(G226&gt;Data!$M$10,"World Record","-")</f>
        <v>-</v>
      </c>
    </row>
    <row r="227" spans="1:11" ht="16.5" thickBot="1">
      <c r="A227" s="55">
        <v>224</v>
      </c>
      <c r="B227" s="182">
        <v>63</v>
      </c>
      <c r="C227" s="183">
        <v>222</v>
      </c>
      <c r="D227" s="197" t="s">
        <v>381</v>
      </c>
      <c r="E227" s="184">
        <v>0</v>
      </c>
      <c r="F227" s="184">
        <v>0</v>
      </c>
      <c r="G227" s="184">
        <v>0</v>
      </c>
      <c r="H227" s="184">
        <v>0</v>
      </c>
      <c r="I227" s="184">
        <v>38</v>
      </c>
      <c r="J227" s="31" t="str">
        <f>IF(F227&gt;Data!$K$11,"National Record","-")</f>
        <v>-</v>
      </c>
      <c r="K227" s="31" t="str">
        <f>IF(G227&gt;Data!$M$10,"World Record","-")</f>
        <v>-</v>
      </c>
    </row>
    <row r="228" spans="1:11" ht="16.5" thickBot="1">
      <c r="A228" s="55">
        <v>225</v>
      </c>
      <c r="B228" s="179">
        <v>63</v>
      </c>
      <c r="C228" s="180">
        <v>225</v>
      </c>
      <c r="D228" s="198" t="s">
        <v>281</v>
      </c>
      <c r="E228" s="181">
        <v>0</v>
      </c>
      <c r="F228" s="181">
        <v>0</v>
      </c>
      <c r="G228" s="181">
        <v>0</v>
      </c>
      <c r="H228" s="181">
        <v>0</v>
      </c>
      <c r="I228" s="181">
        <v>34</v>
      </c>
      <c r="J228" s="31" t="str">
        <f>IF(F228&gt;Data!$K$11,"National Record","-")</f>
        <v>-</v>
      </c>
      <c r="K228" s="31" t="str">
        <f>IF(G228&gt;Data!$M$10,"World Record","-")</f>
        <v>-</v>
      </c>
    </row>
    <row r="229" spans="1:11" ht="16.5" thickBot="1">
      <c r="A229" s="55">
        <v>226</v>
      </c>
      <c r="B229" s="182">
        <v>63</v>
      </c>
      <c r="C229" s="183">
        <v>226</v>
      </c>
      <c r="D229" s="197" t="s">
        <v>343</v>
      </c>
      <c r="E229" s="184">
        <v>0</v>
      </c>
      <c r="F229" s="184">
        <v>0</v>
      </c>
      <c r="G229" s="184">
        <v>0</v>
      </c>
      <c r="H229" s="184">
        <v>0</v>
      </c>
      <c r="I229" s="184">
        <v>32</v>
      </c>
      <c r="J229" s="31" t="str">
        <f>IF(F229&gt;Data!$K$11,"National Record","-")</f>
        <v>-</v>
      </c>
      <c r="K229" s="31" t="str">
        <f>IF(G229&gt;Data!$M$10,"World Record","-")</f>
        <v>-</v>
      </c>
    </row>
    <row r="230" spans="1:11" ht="16.5" thickBot="1">
      <c r="A230" s="55">
        <v>227</v>
      </c>
      <c r="B230" s="179">
        <v>63</v>
      </c>
      <c r="C230" s="180">
        <v>226</v>
      </c>
      <c r="D230" s="198" t="s">
        <v>447</v>
      </c>
      <c r="E230" s="181">
        <v>0</v>
      </c>
      <c r="F230" s="181">
        <v>0</v>
      </c>
      <c r="G230" s="181">
        <v>0</v>
      </c>
      <c r="H230" s="181">
        <v>0</v>
      </c>
      <c r="I230" s="181">
        <v>32</v>
      </c>
      <c r="J230" s="31" t="str">
        <f>IF(F230&gt;Data!$K$11,"National Record","-")</f>
        <v>-</v>
      </c>
      <c r="K230" s="31" t="str">
        <f>IF(G230&gt;Data!$M$10,"World Record","-")</f>
        <v>-</v>
      </c>
    </row>
    <row r="231" spans="1:11" ht="16.5" thickBot="1">
      <c r="A231" s="55">
        <v>228</v>
      </c>
      <c r="B231" s="182">
        <v>63</v>
      </c>
      <c r="C231" s="183">
        <v>226</v>
      </c>
      <c r="D231" s="197" t="s">
        <v>351</v>
      </c>
      <c r="E231" s="184">
        <v>0</v>
      </c>
      <c r="F231" s="184">
        <v>0</v>
      </c>
      <c r="G231" s="184">
        <v>0</v>
      </c>
      <c r="H231" s="184">
        <v>0</v>
      </c>
      <c r="I231" s="184">
        <v>32</v>
      </c>
      <c r="J231" s="31" t="str">
        <f>IF(F231&gt;Data!$K$11,"National Record","-")</f>
        <v>-</v>
      </c>
      <c r="K231" s="31" t="str">
        <f>IF(G231&gt;Data!$M$10,"World Record","-")</f>
        <v>-</v>
      </c>
    </row>
    <row r="232" spans="1:11" ht="16.5" thickBot="1">
      <c r="A232" s="55">
        <v>229</v>
      </c>
      <c r="B232" s="179">
        <v>63</v>
      </c>
      <c r="C232" s="180">
        <v>226</v>
      </c>
      <c r="D232" s="198" t="s">
        <v>462</v>
      </c>
      <c r="E232" s="181">
        <v>0</v>
      </c>
      <c r="F232" s="181">
        <v>0</v>
      </c>
      <c r="G232" s="181">
        <v>0</v>
      </c>
      <c r="H232" s="181">
        <v>0</v>
      </c>
      <c r="I232" s="181">
        <v>32</v>
      </c>
      <c r="J232" s="31" t="str">
        <f>IF(F232&gt;Data!$K$11,"National Record","-")</f>
        <v>-</v>
      </c>
      <c r="K232" s="31" t="str">
        <f>IF(G232&gt;Data!$M$10,"World Record","-")</f>
        <v>-</v>
      </c>
    </row>
    <row r="233" spans="1:11" ht="16.5" thickBot="1">
      <c r="A233" s="55">
        <v>230</v>
      </c>
      <c r="B233" s="182">
        <v>63</v>
      </c>
      <c r="C233" s="183">
        <v>226</v>
      </c>
      <c r="D233" s="197" t="s">
        <v>431</v>
      </c>
      <c r="E233" s="184">
        <v>0</v>
      </c>
      <c r="F233" s="184">
        <v>0</v>
      </c>
      <c r="G233" s="184">
        <v>0</v>
      </c>
      <c r="H233" s="184">
        <v>0</v>
      </c>
      <c r="I233" s="184">
        <v>32</v>
      </c>
      <c r="J233" s="31" t="str">
        <f>IF(F233&gt;Data!$K$11,"National Record","-")</f>
        <v>-</v>
      </c>
      <c r="K233" s="31" t="str">
        <f>IF(G233&gt;Data!$M$10,"World Record","-")</f>
        <v>-</v>
      </c>
    </row>
    <row r="234" spans="1:11" ht="16.5" thickBot="1">
      <c r="A234" s="55">
        <v>231</v>
      </c>
      <c r="B234" s="179">
        <v>63</v>
      </c>
      <c r="C234" s="180">
        <v>226</v>
      </c>
      <c r="D234" s="198" t="s">
        <v>446</v>
      </c>
      <c r="E234" s="181">
        <v>0</v>
      </c>
      <c r="F234" s="181">
        <v>0</v>
      </c>
      <c r="G234" s="181">
        <v>0</v>
      </c>
      <c r="H234" s="181">
        <v>0</v>
      </c>
      <c r="I234" s="181">
        <v>32</v>
      </c>
      <c r="J234" s="31" t="str">
        <f>IF(F234&gt;Data!$K$11,"National Record","-")</f>
        <v>-</v>
      </c>
      <c r="K234" s="31" t="str">
        <f>IF(G234&gt;Data!$M$10,"World Record","-")</f>
        <v>-</v>
      </c>
    </row>
    <row r="235" spans="1:11" ht="16.5" thickBot="1">
      <c r="A235" s="55">
        <v>232</v>
      </c>
      <c r="B235" s="182">
        <v>63</v>
      </c>
      <c r="C235" s="183">
        <v>226</v>
      </c>
      <c r="D235" s="197" t="s">
        <v>219</v>
      </c>
      <c r="E235" s="184">
        <v>0</v>
      </c>
      <c r="F235" s="184">
        <v>0</v>
      </c>
      <c r="G235" s="184">
        <v>0</v>
      </c>
      <c r="H235" s="184">
        <v>0</v>
      </c>
      <c r="I235" s="184">
        <v>32</v>
      </c>
      <c r="J235" s="31" t="str">
        <f>IF(F235&gt;Data!$K$11,"National Record","-")</f>
        <v>-</v>
      </c>
      <c r="K235" s="31" t="str">
        <f>IF(G235&gt;Data!$M$10,"World Record","-")</f>
        <v>-</v>
      </c>
    </row>
    <row r="236" spans="1:11" ht="16.5" thickBot="1">
      <c r="A236" s="55">
        <v>233</v>
      </c>
      <c r="B236" s="179">
        <v>63</v>
      </c>
      <c r="C236" s="180">
        <v>233</v>
      </c>
      <c r="D236" s="198" t="s">
        <v>182</v>
      </c>
      <c r="E236" s="181">
        <v>0</v>
      </c>
      <c r="F236" s="181">
        <v>0</v>
      </c>
      <c r="G236" s="181">
        <v>0</v>
      </c>
      <c r="H236" s="181">
        <v>0</v>
      </c>
      <c r="I236" s="181">
        <v>31</v>
      </c>
      <c r="J236" s="31" t="str">
        <f>IF(F236&gt;Data!$K$11,"National Record","-")</f>
        <v>-</v>
      </c>
      <c r="K236" s="31" t="str">
        <f>IF(G236&gt;Data!$M$10,"World Record","-")</f>
        <v>-</v>
      </c>
    </row>
    <row r="237" spans="1:11" ht="16.5" thickBot="1">
      <c r="A237" s="55">
        <v>234</v>
      </c>
      <c r="B237" s="182">
        <v>63</v>
      </c>
      <c r="C237" s="183">
        <v>233</v>
      </c>
      <c r="D237" s="197" t="s">
        <v>291</v>
      </c>
      <c r="E237" s="184">
        <v>0</v>
      </c>
      <c r="F237" s="184">
        <v>0</v>
      </c>
      <c r="G237" s="184">
        <v>0</v>
      </c>
      <c r="H237" s="184">
        <v>0</v>
      </c>
      <c r="I237" s="184">
        <v>31</v>
      </c>
      <c r="J237" s="31" t="str">
        <f>IF(F237&gt;Data!$K$11,"National Record","-")</f>
        <v>-</v>
      </c>
      <c r="K237" s="31" t="str">
        <f>IF(G237&gt;Data!$M$10,"World Record","-")</f>
        <v>-</v>
      </c>
    </row>
    <row r="238" spans="1:11" ht="16.5" thickBot="1">
      <c r="A238" s="55">
        <v>235</v>
      </c>
      <c r="B238" s="179">
        <v>63</v>
      </c>
      <c r="C238" s="180">
        <v>235</v>
      </c>
      <c r="D238" s="198" t="s">
        <v>285</v>
      </c>
      <c r="E238" s="181">
        <v>0</v>
      </c>
      <c r="F238" s="181">
        <v>0</v>
      </c>
      <c r="G238" s="181">
        <v>0</v>
      </c>
      <c r="H238" s="181">
        <v>0</v>
      </c>
      <c r="I238" s="181">
        <v>30</v>
      </c>
      <c r="J238" s="31" t="str">
        <f>IF(F238&gt;Data!$K$11,"National Record","-")</f>
        <v>-</v>
      </c>
      <c r="K238" s="31" t="str">
        <f>IF(G238&gt;Data!$M$10,"World Record","-")</f>
        <v>-</v>
      </c>
    </row>
    <row r="239" spans="1:11" ht="16.5" thickBot="1">
      <c r="A239" s="55">
        <v>236</v>
      </c>
      <c r="B239" s="182">
        <v>63</v>
      </c>
      <c r="C239" s="183">
        <v>235</v>
      </c>
      <c r="D239" s="197" t="s">
        <v>164</v>
      </c>
      <c r="E239" s="184">
        <v>0</v>
      </c>
      <c r="F239" s="184">
        <v>0</v>
      </c>
      <c r="G239" s="184">
        <v>0</v>
      </c>
      <c r="H239" s="184">
        <v>0</v>
      </c>
      <c r="I239" s="184">
        <v>30</v>
      </c>
      <c r="J239" s="31" t="str">
        <f>IF(F239&gt;Data!$K$11,"National Record","-")</f>
        <v>-</v>
      </c>
      <c r="K239" s="31" t="str">
        <f>IF(G239&gt;Data!$M$10,"World Record","-")</f>
        <v>-</v>
      </c>
    </row>
    <row r="240" spans="1:11" ht="16.5" thickBot="1">
      <c r="A240" s="55">
        <v>237</v>
      </c>
      <c r="B240" s="179">
        <v>63</v>
      </c>
      <c r="C240" s="180">
        <v>235</v>
      </c>
      <c r="D240" s="198" t="s">
        <v>259</v>
      </c>
      <c r="E240" s="181">
        <v>0</v>
      </c>
      <c r="F240" s="181">
        <v>0</v>
      </c>
      <c r="G240" s="181">
        <v>0</v>
      </c>
      <c r="H240" s="181">
        <v>0</v>
      </c>
      <c r="I240" s="181">
        <v>30</v>
      </c>
      <c r="J240" s="31" t="str">
        <f>IF(F240&gt;Data!$K$11,"National Record","-")</f>
        <v>-</v>
      </c>
      <c r="K240" s="31" t="str">
        <f>IF(G240&gt;Data!$M$10,"World Record","-")</f>
        <v>-</v>
      </c>
    </row>
    <row r="241" spans="1:11" ht="16.5" thickBot="1">
      <c r="A241" s="55">
        <v>238</v>
      </c>
      <c r="B241" s="182">
        <v>63</v>
      </c>
      <c r="C241" s="183">
        <v>235</v>
      </c>
      <c r="D241" s="197" t="s">
        <v>469</v>
      </c>
      <c r="E241" s="184">
        <v>0</v>
      </c>
      <c r="F241" s="184">
        <v>0</v>
      </c>
      <c r="G241" s="184">
        <v>0</v>
      </c>
      <c r="H241" s="184">
        <v>0</v>
      </c>
      <c r="I241" s="184">
        <v>30</v>
      </c>
      <c r="J241" s="31" t="str">
        <f>IF(F241&gt;Data!$K$11,"National Record","-")</f>
        <v>-</v>
      </c>
      <c r="K241" s="31" t="str">
        <f>IF(G241&gt;Data!$M$10,"World Record","-")</f>
        <v>-</v>
      </c>
    </row>
    <row r="242" spans="1:11" ht="16.5" thickBot="1">
      <c r="A242" s="55">
        <v>239</v>
      </c>
      <c r="B242" s="179">
        <v>63</v>
      </c>
      <c r="C242" s="180">
        <v>235</v>
      </c>
      <c r="D242" s="198" t="s">
        <v>306</v>
      </c>
      <c r="E242" s="181">
        <v>0</v>
      </c>
      <c r="F242" s="181">
        <v>0</v>
      </c>
      <c r="G242" s="181">
        <v>0</v>
      </c>
      <c r="H242" s="181">
        <v>0</v>
      </c>
      <c r="I242" s="181">
        <v>30</v>
      </c>
      <c r="J242" s="31" t="str">
        <f>IF(F242&gt;Data!$K$11,"National Record","-")</f>
        <v>-</v>
      </c>
      <c r="K242" s="31" t="str">
        <f>IF(G242&gt;Data!$M$10,"World Record","-")</f>
        <v>-</v>
      </c>
    </row>
    <row r="243" spans="1:11" ht="16.5" thickBot="1">
      <c r="A243" s="55">
        <v>240</v>
      </c>
      <c r="B243" s="182">
        <v>63</v>
      </c>
      <c r="C243" s="183">
        <v>240</v>
      </c>
      <c r="D243" s="197" t="s">
        <v>287</v>
      </c>
      <c r="E243" s="184">
        <v>0</v>
      </c>
      <c r="F243" s="184">
        <v>0</v>
      </c>
      <c r="G243" s="184">
        <v>0</v>
      </c>
      <c r="H243" s="184">
        <v>0</v>
      </c>
      <c r="I243" s="184">
        <v>29</v>
      </c>
      <c r="J243" s="31" t="str">
        <f>IF(F243&gt;Data!$K$11,"National Record","-")</f>
        <v>-</v>
      </c>
      <c r="K243" s="31" t="str">
        <f>IF(G243&gt;Data!$M$10,"World Record","-")</f>
        <v>-</v>
      </c>
    </row>
    <row r="244" spans="1:11" ht="16.5" thickBot="1">
      <c r="A244" s="55">
        <v>241</v>
      </c>
      <c r="B244" s="179">
        <v>63</v>
      </c>
      <c r="C244" s="180">
        <v>240</v>
      </c>
      <c r="D244" s="198" t="s">
        <v>391</v>
      </c>
      <c r="E244" s="181">
        <v>0</v>
      </c>
      <c r="F244" s="181">
        <v>0</v>
      </c>
      <c r="G244" s="181">
        <v>0</v>
      </c>
      <c r="H244" s="181">
        <v>0</v>
      </c>
      <c r="I244" s="181">
        <v>29</v>
      </c>
      <c r="J244" s="31" t="str">
        <f>IF(F244&gt;Data!$K$11,"National Record","-")</f>
        <v>-</v>
      </c>
      <c r="K244" s="31" t="str">
        <f>IF(G244&gt;Data!$M$10,"World Record","-")</f>
        <v>-</v>
      </c>
    </row>
    <row r="245" spans="1:11" ht="16.5" thickBot="1">
      <c r="A245" s="55">
        <v>242</v>
      </c>
      <c r="B245" s="182">
        <v>63</v>
      </c>
      <c r="C245" s="183">
        <v>242</v>
      </c>
      <c r="D245" s="197" t="s">
        <v>432</v>
      </c>
      <c r="E245" s="184">
        <v>0</v>
      </c>
      <c r="F245" s="184">
        <v>0</v>
      </c>
      <c r="G245" s="184">
        <v>0</v>
      </c>
      <c r="H245" s="184">
        <v>0</v>
      </c>
      <c r="I245" s="184">
        <v>27</v>
      </c>
      <c r="J245" s="31" t="str">
        <f>IF(F245&gt;Data!$K$11,"National Record","-")</f>
        <v>-</v>
      </c>
      <c r="K245" s="31" t="str">
        <f>IF(G245&gt;Data!$M$10,"World Record","-")</f>
        <v>-</v>
      </c>
    </row>
    <row r="246" spans="1:11" ht="16.5" thickBot="1">
      <c r="A246" s="55">
        <v>243</v>
      </c>
      <c r="B246" s="179">
        <v>63</v>
      </c>
      <c r="C246" s="180">
        <v>242</v>
      </c>
      <c r="D246" s="198" t="s">
        <v>475</v>
      </c>
      <c r="E246" s="181">
        <v>0</v>
      </c>
      <c r="F246" s="181">
        <v>0</v>
      </c>
      <c r="G246" s="181">
        <v>0</v>
      </c>
      <c r="H246" s="181">
        <v>0</v>
      </c>
      <c r="I246" s="181">
        <v>27</v>
      </c>
      <c r="J246" s="31" t="str">
        <f>IF(F246&gt;Data!$K$11,"National Record","-")</f>
        <v>-</v>
      </c>
      <c r="K246" s="31" t="str">
        <f>IF(G246&gt;Data!$M$10,"World Record","-")</f>
        <v>-</v>
      </c>
    </row>
    <row r="247" spans="1:11" ht="16.5" thickBot="1">
      <c r="A247" s="55">
        <v>244</v>
      </c>
      <c r="B247" s="182">
        <v>63</v>
      </c>
      <c r="C247" s="183">
        <v>244</v>
      </c>
      <c r="D247" s="197" t="s">
        <v>243</v>
      </c>
      <c r="E247" s="184">
        <v>0</v>
      </c>
      <c r="F247" s="184">
        <v>0</v>
      </c>
      <c r="G247" s="184">
        <v>0</v>
      </c>
      <c r="H247" s="184">
        <v>0</v>
      </c>
      <c r="I247" s="184">
        <v>26</v>
      </c>
      <c r="J247" s="31" t="str">
        <f>IF(F247&gt;Data!$K$11,"National Record","-")</f>
        <v>-</v>
      </c>
      <c r="K247" s="31" t="str">
        <f>IF(G247&gt;Data!$M$10,"World Record","-")</f>
        <v>-</v>
      </c>
    </row>
    <row r="248" spans="1:11" ht="16.5" thickBot="1">
      <c r="A248" s="55">
        <v>245</v>
      </c>
      <c r="B248" s="179">
        <v>63</v>
      </c>
      <c r="C248" s="180">
        <v>244</v>
      </c>
      <c r="D248" s="198" t="s">
        <v>276</v>
      </c>
      <c r="E248" s="181">
        <v>0</v>
      </c>
      <c r="F248" s="181">
        <v>0</v>
      </c>
      <c r="G248" s="181">
        <v>0</v>
      </c>
      <c r="H248" s="181">
        <v>0</v>
      </c>
      <c r="I248" s="181">
        <v>26</v>
      </c>
      <c r="J248" s="31" t="str">
        <f>IF(F248&gt;Data!$K$11,"National Record","-")</f>
        <v>-</v>
      </c>
      <c r="K248" s="31" t="str">
        <f>IF(G248&gt;Data!$M$10,"World Record","-")</f>
        <v>-</v>
      </c>
    </row>
    <row r="249" spans="1:11" ht="16.5" thickBot="1">
      <c r="A249" s="55">
        <v>246</v>
      </c>
      <c r="B249" s="182">
        <v>63</v>
      </c>
      <c r="C249" s="183">
        <v>244</v>
      </c>
      <c r="D249" s="197" t="s">
        <v>508</v>
      </c>
      <c r="E249" s="184">
        <v>0</v>
      </c>
      <c r="F249" s="184">
        <v>0</v>
      </c>
      <c r="G249" s="184">
        <v>0</v>
      </c>
      <c r="H249" s="184">
        <v>0</v>
      </c>
      <c r="I249" s="184">
        <v>26</v>
      </c>
      <c r="J249" s="31" t="str">
        <f>IF(F249&gt;Data!$K$11,"National Record","-")</f>
        <v>-</v>
      </c>
      <c r="K249" s="31" t="str">
        <f>IF(G249&gt;Data!$M$10,"World Record","-")</f>
        <v>-</v>
      </c>
    </row>
    <row r="250" spans="1:11" ht="16.5" thickBot="1">
      <c r="A250" s="55">
        <v>247</v>
      </c>
      <c r="B250" s="179">
        <v>63</v>
      </c>
      <c r="C250" s="180">
        <v>244</v>
      </c>
      <c r="D250" s="198" t="s">
        <v>222</v>
      </c>
      <c r="E250" s="181">
        <v>0</v>
      </c>
      <c r="F250" s="181">
        <v>0</v>
      </c>
      <c r="G250" s="181">
        <v>0</v>
      </c>
      <c r="H250" s="181">
        <v>0</v>
      </c>
      <c r="I250" s="181">
        <v>26</v>
      </c>
      <c r="J250" s="31" t="str">
        <f>IF(F250&gt;Data!$K$11,"National Record","-")</f>
        <v>-</v>
      </c>
      <c r="K250" s="31" t="str">
        <f>IF(G250&gt;Data!$M$10,"World Record","-")</f>
        <v>-</v>
      </c>
    </row>
    <row r="251" spans="1:11" ht="16.5" thickBot="1">
      <c r="A251" s="55">
        <v>248</v>
      </c>
      <c r="B251" s="182">
        <v>63</v>
      </c>
      <c r="C251" s="183">
        <v>248</v>
      </c>
      <c r="D251" s="197" t="s">
        <v>369</v>
      </c>
      <c r="E251" s="184">
        <v>0</v>
      </c>
      <c r="F251" s="184">
        <v>0</v>
      </c>
      <c r="G251" s="184">
        <v>0</v>
      </c>
      <c r="H251" s="184">
        <v>0</v>
      </c>
      <c r="I251" s="184">
        <v>25</v>
      </c>
      <c r="J251" s="31" t="str">
        <f>IF(F251&gt;Data!$K$11,"National Record","-")</f>
        <v>-</v>
      </c>
      <c r="K251" s="31" t="str">
        <f>IF(G251&gt;Data!$M$10,"World Record","-")</f>
        <v>-</v>
      </c>
    </row>
    <row r="252" spans="1:11" ht="16.5" thickBot="1">
      <c r="A252" s="55">
        <v>249</v>
      </c>
      <c r="B252" s="179">
        <v>63</v>
      </c>
      <c r="C252" s="180">
        <v>249</v>
      </c>
      <c r="D252" s="198" t="s">
        <v>434</v>
      </c>
      <c r="E252" s="181">
        <v>0</v>
      </c>
      <c r="F252" s="181">
        <v>0</v>
      </c>
      <c r="G252" s="181">
        <v>0</v>
      </c>
      <c r="H252" s="181">
        <v>0</v>
      </c>
      <c r="I252" s="181">
        <v>21</v>
      </c>
      <c r="J252" s="31" t="str">
        <f>IF(F252&gt;Data!$K$11,"National Record","-")</f>
        <v>-</v>
      </c>
      <c r="K252" s="31" t="str">
        <f>IF(G252&gt;Data!$M$10,"World Record","-")</f>
        <v>-</v>
      </c>
    </row>
    <row r="253" spans="1:11" ht="16.5" thickBot="1">
      <c r="A253" s="55">
        <v>250</v>
      </c>
      <c r="B253" s="182">
        <v>63</v>
      </c>
      <c r="C253" s="183">
        <v>249</v>
      </c>
      <c r="D253" s="197" t="s">
        <v>482</v>
      </c>
      <c r="E253" s="184">
        <v>0</v>
      </c>
      <c r="F253" s="184">
        <v>0</v>
      </c>
      <c r="G253" s="184">
        <v>0</v>
      </c>
      <c r="H253" s="184">
        <v>0</v>
      </c>
      <c r="I253" s="184">
        <v>21</v>
      </c>
      <c r="J253" s="31" t="str">
        <f>IF(F253&gt;Data!$K$11,"National Record","-")</f>
        <v>-</v>
      </c>
      <c r="K253" s="31" t="str">
        <f>IF(G253&gt;Data!$M$10,"World Record","-")</f>
        <v>-</v>
      </c>
    </row>
    <row r="254" spans="1:11" ht="16.5" thickBot="1">
      <c r="A254" s="55">
        <v>251</v>
      </c>
      <c r="B254" s="179">
        <v>63</v>
      </c>
      <c r="C254" s="180">
        <v>249</v>
      </c>
      <c r="D254" s="198" t="s">
        <v>477</v>
      </c>
      <c r="E254" s="181">
        <v>0</v>
      </c>
      <c r="F254" s="181">
        <v>0</v>
      </c>
      <c r="G254" s="181">
        <v>0</v>
      </c>
      <c r="H254" s="181">
        <v>0</v>
      </c>
      <c r="I254" s="181">
        <v>21</v>
      </c>
      <c r="J254" s="31" t="str">
        <f>IF(F254&gt;Data!$K$11,"National Record","-")</f>
        <v>-</v>
      </c>
      <c r="K254" s="31" t="str">
        <f>IF(G254&gt;Data!$M$10,"World Record","-")</f>
        <v>-</v>
      </c>
    </row>
    <row r="255" spans="1:11" ht="16.5" thickBot="1">
      <c r="A255" s="55">
        <v>252</v>
      </c>
      <c r="B255" s="182">
        <v>63</v>
      </c>
      <c r="C255" s="183">
        <v>249</v>
      </c>
      <c r="D255" s="197" t="s">
        <v>254</v>
      </c>
      <c r="E255" s="184">
        <v>0</v>
      </c>
      <c r="F255" s="184">
        <v>0</v>
      </c>
      <c r="G255" s="184">
        <v>0</v>
      </c>
      <c r="H255" s="184">
        <v>0</v>
      </c>
      <c r="I255" s="184">
        <v>21</v>
      </c>
      <c r="J255" s="31" t="str">
        <f>IF(F255&gt;Data!$K$11,"National Record","-")</f>
        <v>-</v>
      </c>
      <c r="K255" s="31" t="str">
        <f>IF(G255&gt;Data!$M$10,"World Record","-")</f>
        <v>-</v>
      </c>
    </row>
    <row r="256" spans="1:11" ht="16.5" thickBot="1">
      <c r="A256" s="55">
        <v>253</v>
      </c>
      <c r="B256" s="179">
        <v>63</v>
      </c>
      <c r="C256" s="180">
        <v>249</v>
      </c>
      <c r="D256" s="198" t="s">
        <v>483</v>
      </c>
      <c r="E256" s="181">
        <v>0</v>
      </c>
      <c r="F256" s="181">
        <v>0</v>
      </c>
      <c r="G256" s="181">
        <v>0</v>
      </c>
      <c r="H256" s="181">
        <v>0</v>
      </c>
      <c r="I256" s="181">
        <v>21</v>
      </c>
      <c r="J256" s="31" t="str">
        <f>IF(F256&gt;Data!$K$11,"National Record","-")</f>
        <v>-</v>
      </c>
      <c r="K256" s="31" t="str">
        <f>IF(G256&gt;Data!$M$10,"World Record","-")</f>
        <v>-</v>
      </c>
    </row>
    <row r="257" spans="1:11" ht="16.5" thickBot="1">
      <c r="A257" s="55">
        <v>254</v>
      </c>
      <c r="B257" s="182">
        <v>63</v>
      </c>
      <c r="C257" s="183">
        <v>249</v>
      </c>
      <c r="D257" s="197" t="s">
        <v>449</v>
      </c>
      <c r="E257" s="184">
        <v>0</v>
      </c>
      <c r="F257" s="184">
        <v>0</v>
      </c>
      <c r="G257" s="184">
        <v>0</v>
      </c>
      <c r="H257" s="184">
        <v>0</v>
      </c>
      <c r="I257" s="184">
        <v>21</v>
      </c>
      <c r="J257" s="31" t="str">
        <f>IF(F257&gt;Data!$K$11,"National Record","-")</f>
        <v>-</v>
      </c>
      <c r="K257" s="31" t="str">
        <f>IF(G257&gt;Data!$M$10,"World Record","-")</f>
        <v>-</v>
      </c>
    </row>
    <row r="258" spans="1:11" ht="16.5" thickBot="1">
      <c r="A258" s="55">
        <v>255</v>
      </c>
      <c r="B258" s="179">
        <v>63</v>
      </c>
      <c r="C258" s="180">
        <v>249</v>
      </c>
      <c r="D258" s="198" t="s">
        <v>438</v>
      </c>
      <c r="E258" s="181">
        <v>0</v>
      </c>
      <c r="F258" s="181">
        <v>0</v>
      </c>
      <c r="G258" s="181">
        <v>0</v>
      </c>
      <c r="H258" s="181">
        <v>0</v>
      </c>
      <c r="I258" s="181">
        <v>21</v>
      </c>
      <c r="J258" s="31" t="str">
        <f>IF(F258&gt;Data!$K$11,"National Record","-")</f>
        <v>-</v>
      </c>
      <c r="K258" s="31" t="str">
        <f>IF(G258&gt;Data!$M$10,"World Record","-")</f>
        <v>-</v>
      </c>
    </row>
    <row r="259" spans="1:11" ht="16.5" thickBot="1">
      <c r="A259" s="55">
        <v>256</v>
      </c>
      <c r="B259" s="182">
        <v>63</v>
      </c>
      <c r="C259" s="183">
        <v>249</v>
      </c>
      <c r="D259" s="197" t="s">
        <v>510</v>
      </c>
      <c r="E259" s="184">
        <v>0</v>
      </c>
      <c r="F259" s="184">
        <v>0</v>
      </c>
      <c r="G259" s="184">
        <v>0</v>
      </c>
      <c r="H259" s="184">
        <v>0</v>
      </c>
      <c r="I259" s="184">
        <v>21</v>
      </c>
      <c r="J259" s="31" t="str">
        <f>IF(F259&gt;Data!$K$11,"National Record","-")</f>
        <v>-</v>
      </c>
      <c r="K259" s="31" t="str">
        <f>IF(G259&gt;Data!$M$10,"World Record","-")</f>
        <v>-</v>
      </c>
    </row>
    <row r="260" spans="1:11" ht="16.5" thickBot="1">
      <c r="A260" s="55">
        <v>257</v>
      </c>
      <c r="B260" s="179">
        <v>63</v>
      </c>
      <c r="C260" s="180">
        <v>249</v>
      </c>
      <c r="D260" s="198" t="s">
        <v>437</v>
      </c>
      <c r="E260" s="181">
        <v>0</v>
      </c>
      <c r="F260" s="181">
        <v>0</v>
      </c>
      <c r="G260" s="181">
        <v>0</v>
      </c>
      <c r="H260" s="181">
        <v>0</v>
      </c>
      <c r="I260" s="181">
        <v>21</v>
      </c>
      <c r="J260" s="31" t="str">
        <f>IF(F260&gt;Data!$K$11,"National Record","-")</f>
        <v>-</v>
      </c>
      <c r="K260" s="31" t="str">
        <f>IF(G260&gt;Data!$M$10,"World Record","-")</f>
        <v>-</v>
      </c>
    </row>
    <row r="261" spans="1:11" ht="16.5" thickBot="1">
      <c r="A261" s="55">
        <v>258</v>
      </c>
      <c r="B261" s="182">
        <v>63</v>
      </c>
      <c r="C261" s="183">
        <v>249</v>
      </c>
      <c r="D261" s="197" t="s">
        <v>452</v>
      </c>
      <c r="E261" s="184">
        <v>0</v>
      </c>
      <c r="F261" s="184">
        <v>0</v>
      </c>
      <c r="G261" s="184">
        <v>0</v>
      </c>
      <c r="H261" s="184">
        <v>0</v>
      </c>
      <c r="I261" s="184">
        <v>21</v>
      </c>
      <c r="J261" s="31" t="str">
        <f>IF(F261&gt;Data!$K$11,"National Record","-")</f>
        <v>-</v>
      </c>
      <c r="K261" s="31" t="str">
        <f>IF(G261&gt;Data!$M$10,"World Record","-")</f>
        <v>-</v>
      </c>
    </row>
    <row r="262" spans="1:11" ht="16.5" thickBot="1">
      <c r="A262" s="55">
        <v>259</v>
      </c>
      <c r="B262" s="179">
        <v>63</v>
      </c>
      <c r="C262" s="180">
        <v>249</v>
      </c>
      <c r="D262" s="198" t="s">
        <v>460</v>
      </c>
      <c r="E262" s="181">
        <v>0</v>
      </c>
      <c r="F262" s="181">
        <v>0</v>
      </c>
      <c r="G262" s="181">
        <v>0</v>
      </c>
      <c r="H262" s="181">
        <v>0</v>
      </c>
      <c r="I262" s="181">
        <v>21</v>
      </c>
      <c r="J262" s="31" t="str">
        <f>IF(F262&gt;Data!$K$11,"National Record","-")</f>
        <v>-</v>
      </c>
      <c r="K262" s="31" t="str">
        <f>IF(G262&gt;Data!$M$10,"World Record","-")</f>
        <v>-</v>
      </c>
    </row>
    <row r="263" spans="1:11" ht="16.5" thickBot="1">
      <c r="A263" s="55">
        <v>260</v>
      </c>
      <c r="B263" s="182">
        <v>63</v>
      </c>
      <c r="C263" s="183">
        <v>249</v>
      </c>
      <c r="D263" s="197" t="s">
        <v>216</v>
      </c>
      <c r="E263" s="184">
        <v>0</v>
      </c>
      <c r="F263" s="184">
        <v>0</v>
      </c>
      <c r="G263" s="184">
        <v>0</v>
      </c>
      <c r="H263" s="184">
        <v>0</v>
      </c>
      <c r="I263" s="184">
        <v>21</v>
      </c>
      <c r="J263" s="31" t="str">
        <f>IF(F263&gt;Data!$K$11,"National Record","-")</f>
        <v>-</v>
      </c>
      <c r="K263" s="31" t="str">
        <f>IF(G263&gt;Data!$M$10,"World Record","-")</f>
        <v>-</v>
      </c>
    </row>
    <row r="264" spans="1:11" ht="16.5" thickBot="1">
      <c r="A264" s="55">
        <v>261</v>
      </c>
      <c r="B264" s="179">
        <v>63</v>
      </c>
      <c r="C264" s="180">
        <v>249</v>
      </c>
      <c r="D264" s="198" t="s">
        <v>300</v>
      </c>
      <c r="E264" s="181">
        <v>0</v>
      </c>
      <c r="F264" s="181">
        <v>0</v>
      </c>
      <c r="G264" s="181">
        <v>0</v>
      </c>
      <c r="H264" s="181">
        <v>0</v>
      </c>
      <c r="I264" s="181">
        <v>21</v>
      </c>
      <c r="J264" s="31" t="str">
        <f>IF(F264&gt;Data!$K$11,"National Record","-")</f>
        <v>-</v>
      </c>
      <c r="K264" s="31" t="str">
        <f>IF(G264&gt;Data!$M$10,"World Record","-")</f>
        <v>-</v>
      </c>
    </row>
    <row r="265" spans="1:11" ht="16.5" thickBot="1">
      <c r="A265" s="55">
        <v>262</v>
      </c>
      <c r="B265" s="182">
        <v>63</v>
      </c>
      <c r="C265" s="183">
        <v>249</v>
      </c>
      <c r="D265" s="197" t="s">
        <v>209</v>
      </c>
      <c r="E265" s="184">
        <v>0</v>
      </c>
      <c r="F265" s="184">
        <v>0</v>
      </c>
      <c r="G265" s="184">
        <v>0</v>
      </c>
      <c r="H265" s="184">
        <v>0</v>
      </c>
      <c r="I265" s="184">
        <v>21</v>
      </c>
      <c r="J265" s="31" t="str">
        <f>IF(F265&gt;Data!$K$11,"National Record","-")</f>
        <v>-</v>
      </c>
      <c r="K265" s="31" t="str">
        <f>IF(G265&gt;Data!$M$10,"World Record","-")</f>
        <v>-</v>
      </c>
    </row>
    <row r="266" spans="1:11" ht="16.5" thickBot="1">
      <c r="A266" s="55">
        <v>263</v>
      </c>
      <c r="B266" s="179">
        <v>63</v>
      </c>
      <c r="C266" s="180">
        <v>249</v>
      </c>
      <c r="D266" s="198" t="s">
        <v>444</v>
      </c>
      <c r="E266" s="181">
        <v>0</v>
      </c>
      <c r="F266" s="181">
        <v>0</v>
      </c>
      <c r="G266" s="181">
        <v>0</v>
      </c>
      <c r="H266" s="181">
        <v>0</v>
      </c>
      <c r="I266" s="181">
        <v>21</v>
      </c>
      <c r="J266" s="31" t="str">
        <f>IF(F266&gt;Data!$K$11,"National Record","-")</f>
        <v>-</v>
      </c>
      <c r="K266" s="31" t="str">
        <f>IF(G266&gt;Data!$M$10,"World Record","-")</f>
        <v>-</v>
      </c>
    </row>
    <row r="267" spans="1:11" ht="16.5" thickBot="1">
      <c r="A267" s="55">
        <v>264</v>
      </c>
      <c r="B267" s="182">
        <v>63</v>
      </c>
      <c r="C267" s="183">
        <v>264</v>
      </c>
      <c r="D267" s="197" t="s">
        <v>187</v>
      </c>
      <c r="E267" s="184">
        <v>0</v>
      </c>
      <c r="F267" s="184">
        <v>0</v>
      </c>
      <c r="G267" s="184">
        <v>0</v>
      </c>
      <c r="H267" s="184">
        <v>0</v>
      </c>
      <c r="I267" s="184">
        <v>20</v>
      </c>
      <c r="J267" s="31" t="str">
        <f>IF(F267&gt;Data!$K$11,"National Record","-")</f>
        <v>-</v>
      </c>
      <c r="K267" s="31" t="str">
        <f>IF(G267&gt;Data!$M$10,"World Record","-")</f>
        <v>-</v>
      </c>
    </row>
    <row r="268" spans="1:11" ht="16.5" thickBot="1">
      <c r="A268" s="55">
        <v>265</v>
      </c>
      <c r="B268" s="179">
        <v>63</v>
      </c>
      <c r="C268" s="180">
        <v>265</v>
      </c>
      <c r="D268" s="198" t="s">
        <v>214</v>
      </c>
      <c r="E268" s="181">
        <v>0</v>
      </c>
      <c r="F268" s="181">
        <v>0</v>
      </c>
      <c r="G268" s="181">
        <v>0</v>
      </c>
      <c r="H268" s="181">
        <v>0</v>
      </c>
      <c r="I268" s="181">
        <v>19</v>
      </c>
      <c r="J268" s="31" t="str">
        <f>IF(F268&gt;Data!$K$11,"National Record","-")</f>
        <v>-</v>
      </c>
      <c r="K268" s="31" t="str">
        <f>IF(G268&gt;Data!$M$10,"World Record","-")</f>
        <v>-</v>
      </c>
    </row>
    <row r="269" spans="1:11" ht="16.5" thickBot="1">
      <c r="A269" s="55">
        <v>266</v>
      </c>
      <c r="B269" s="182">
        <v>63</v>
      </c>
      <c r="C269" s="183">
        <v>266</v>
      </c>
      <c r="D269" s="197" t="s">
        <v>190</v>
      </c>
      <c r="E269" s="184">
        <v>0</v>
      </c>
      <c r="F269" s="184">
        <v>0</v>
      </c>
      <c r="G269" s="184">
        <v>0</v>
      </c>
      <c r="H269" s="184">
        <v>0</v>
      </c>
      <c r="I269" s="184">
        <v>11</v>
      </c>
      <c r="J269" s="31" t="str">
        <f>IF(F269&gt;Data!$K$11,"National Record","-")</f>
        <v>-</v>
      </c>
      <c r="K269" s="31" t="str">
        <f>IF(G269&gt;Data!$M$10,"World Record","-")</f>
        <v>-</v>
      </c>
    </row>
    <row r="270" spans="1:11" ht="16.5" thickBot="1">
      <c r="A270" s="55">
        <v>267</v>
      </c>
      <c r="B270" s="179">
        <v>63</v>
      </c>
      <c r="C270" s="180">
        <v>266</v>
      </c>
      <c r="D270" s="198" t="s">
        <v>302</v>
      </c>
      <c r="E270" s="181">
        <v>0</v>
      </c>
      <c r="F270" s="181">
        <v>0</v>
      </c>
      <c r="G270" s="181">
        <v>0</v>
      </c>
      <c r="H270" s="181">
        <v>0</v>
      </c>
      <c r="I270" s="181">
        <v>11</v>
      </c>
      <c r="J270" s="31" t="str">
        <f>IF(F270&gt;Data!$K$11,"National Record","-")</f>
        <v>-</v>
      </c>
      <c r="K270" s="31" t="str">
        <f>IF(G270&gt;Data!$M$10,"World Record","-")</f>
        <v>-</v>
      </c>
    </row>
    <row r="271" spans="1:11" ht="16.5" thickBot="1">
      <c r="A271" s="55">
        <v>268</v>
      </c>
      <c r="B271" s="182">
        <v>63</v>
      </c>
      <c r="C271" s="183">
        <v>266</v>
      </c>
      <c r="D271" s="197" t="s">
        <v>495</v>
      </c>
      <c r="E271" s="184">
        <v>0</v>
      </c>
      <c r="F271" s="184">
        <v>0</v>
      </c>
      <c r="G271" s="184">
        <v>0</v>
      </c>
      <c r="H271" s="184">
        <v>0</v>
      </c>
      <c r="I271" s="184">
        <v>11</v>
      </c>
      <c r="J271" s="31" t="str">
        <f>IF(F271&gt;Data!$K$11,"National Record","-")</f>
        <v>-</v>
      </c>
      <c r="K271" s="31" t="str">
        <f>IF(G271&gt;Data!$M$10,"World Record","-")</f>
        <v>-</v>
      </c>
    </row>
    <row r="272" spans="1:11" ht="16.5" thickBot="1">
      <c r="A272" s="55">
        <v>269</v>
      </c>
      <c r="B272" s="179">
        <v>63</v>
      </c>
      <c r="C272" s="180">
        <v>266</v>
      </c>
      <c r="D272" s="198" t="s">
        <v>480</v>
      </c>
      <c r="E272" s="181">
        <v>0</v>
      </c>
      <c r="F272" s="181">
        <v>0</v>
      </c>
      <c r="G272" s="181">
        <v>0</v>
      </c>
      <c r="H272" s="181">
        <v>0</v>
      </c>
      <c r="I272" s="181">
        <v>11</v>
      </c>
      <c r="J272" s="31" t="str">
        <f>IF(F272&gt;Data!$K$11,"National Record","-")</f>
        <v>-</v>
      </c>
      <c r="K272" s="31" t="str">
        <f>IF(G272&gt;Data!$M$10,"World Record","-")</f>
        <v>-</v>
      </c>
    </row>
    <row r="273" spans="1:11" ht="16.5" thickBot="1">
      <c r="A273" s="55">
        <v>270</v>
      </c>
      <c r="B273" s="182">
        <v>63</v>
      </c>
      <c r="C273" s="183">
        <v>266</v>
      </c>
      <c r="D273" s="197" t="s">
        <v>309</v>
      </c>
      <c r="E273" s="184">
        <v>0</v>
      </c>
      <c r="F273" s="184">
        <v>0</v>
      </c>
      <c r="G273" s="184">
        <v>0</v>
      </c>
      <c r="H273" s="184">
        <v>0</v>
      </c>
      <c r="I273" s="184">
        <v>11</v>
      </c>
      <c r="J273" s="31" t="str">
        <f>IF(F273&gt;Data!$K$11,"National Record","-")</f>
        <v>-</v>
      </c>
      <c r="K273" s="31" t="str">
        <f>IF(G273&gt;Data!$M$10,"World Record","-")</f>
        <v>-</v>
      </c>
    </row>
    <row r="274" spans="1:11" ht="16.5" thickBot="1">
      <c r="A274" s="55">
        <v>271</v>
      </c>
      <c r="B274" s="179">
        <v>63</v>
      </c>
      <c r="C274" s="180">
        <v>266</v>
      </c>
      <c r="D274" s="198" t="s">
        <v>244</v>
      </c>
      <c r="E274" s="181">
        <v>0</v>
      </c>
      <c r="F274" s="181">
        <v>0</v>
      </c>
      <c r="G274" s="181">
        <v>0</v>
      </c>
      <c r="H274" s="181">
        <v>0</v>
      </c>
      <c r="I274" s="181">
        <v>11</v>
      </c>
      <c r="J274" s="31" t="str">
        <f>IF(F274&gt;Data!$K$11,"National Record","-")</f>
        <v>-</v>
      </c>
      <c r="K274" s="31" t="str">
        <f>IF(G274&gt;Data!$M$10,"World Record","-")</f>
        <v>-</v>
      </c>
    </row>
    <row r="275" spans="1:11" ht="16.5" thickBot="1">
      <c r="A275" s="55">
        <v>272</v>
      </c>
      <c r="B275" s="182">
        <v>63</v>
      </c>
      <c r="C275" s="183">
        <v>266</v>
      </c>
      <c r="D275" s="197" t="s">
        <v>484</v>
      </c>
      <c r="E275" s="184">
        <v>0</v>
      </c>
      <c r="F275" s="184">
        <v>0</v>
      </c>
      <c r="G275" s="184">
        <v>0</v>
      </c>
      <c r="H275" s="184">
        <v>0</v>
      </c>
      <c r="I275" s="184">
        <v>11</v>
      </c>
      <c r="J275" s="31" t="str">
        <f>IF(F275&gt;Data!$K$11,"National Record","-")</f>
        <v>-</v>
      </c>
      <c r="K275" s="31" t="str">
        <f>IF(G275&gt;Data!$M$10,"World Record","-")</f>
        <v>-</v>
      </c>
    </row>
    <row r="276" spans="1:11" ht="16.5" thickBot="1">
      <c r="A276" s="55">
        <v>273</v>
      </c>
      <c r="B276" s="179">
        <v>63</v>
      </c>
      <c r="C276" s="180">
        <v>266</v>
      </c>
      <c r="D276" s="198" t="s">
        <v>424</v>
      </c>
      <c r="E276" s="181">
        <v>0</v>
      </c>
      <c r="F276" s="181">
        <v>0</v>
      </c>
      <c r="G276" s="181">
        <v>0</v>
      </c>
      <c r="H276" s="181">
        <v>0</v>
      </c>
      <c r="I276" s="181">
        <v>11</v>
      </c>
      <c r="J276" s="31" t="str">
        <f>IF(F276&gt;Data!$K$11,"National Record","-")</f>
        <v>-</v>
      </c>
      <c r="K276" s="31" t="str">
        <f>IF(G276&gt;Data!$M$10,"World Record","-")</f>
        <v>-</v>
      </c>
    </row>
    <row r="277" spans="1:11" ht="16.5" thickBot="1">
      <c r="A277" s="55">
        <v>274</v>
      </c>
      <c r="B277" s="182">
        <v>63</v>
      </c>
      <c r="C277" s="183">
        <v>266</v>
      </c>
      <c r="D277" s="197" t="s">
        <v>188</v>
      </c>
      <c r="E277" s="184">
        <v>0</v>
      </c>
      <c r="F277" s="184">
        <v>0</v>
      </c>
      <c r="G277" s="184">
        <v>0</v>
      </c>
      <c r="H277" s="184">
        <v>0</v>
      </c>
      <c r="I277" s="184">
        <v>11</v>
      </c>
      <c r="J277" s="31" t="str">
        <f>IF(F277&gt;Data!$K$11,"National Record","-")</f>
        <v>-</v>
      </c>
      <c r="K277" s="31" t="str">
        <f>IF(G277&gt;Data!$M$10,"World Record","-")</f>
        <v>-</v>
      </c>
    </row>
    <row r="278" spans="1:11" ht="16.5" thickBot="1">
      <c r="A278" s="55">
        <v>275</v>
      </c>
      <c r="B278" s="179">
        <v>63</v>
      </c>
      <c r="C278" s="180">
        <v>266</v>
      </c>
      <c r="D278" s="198" t="s">
        <v>433</v>
      </c>
      <c r="E278" s="181">
        <v>0</v>
      </c>
      <c r="F278" s="181">
        <v>0</v>
      </c>
      <c r="G278" s="181">
        <v>0</v>
      </c>
      <c r="H278" s="181">
        <v>0</v>
      </c>
      <c r="I278" s="181">
        <v>11</v>
      </c>
      <c r="J278" s="31" t="str">
        <f>IF(F278&gt;Data!$K$11,"National Record","-")</f>
        <v>-</v>
      </c>
      <c r="K278" s="31" t="str">
        <f>IF(G278&gt;Data!$M$10,"World Record","-")</f>
        <v>-</v>
      </c>
    </row>
    <row r="279" spans="1:11" ht="16.5" thickBot="1">
      <c r="A279" s="55">
        <v>276</v>
      </c>
      <c r="B279" s="182">
        <v>63</v>
      </c>
      <c r="C279" s="183">
        <v>266</v>
      </c>
      <c r="D279" s="197" t="s">
        <v>441</v>
      </c>
      <c r="E279" s="184">
        <v>0</v>
      </c>
      <c r="F279" s="184">
        <v>0</v>
      </c>
      <c r="G279" s="184">
        <v>0</v>
      </c>
      <c r="H279" s="184">
        <v>0</v>
      </c>
      <c r="I279" s="184">
        <v>11</v>
      </c>
      <c r="J279" s="31" t="str">
        <f>IF(F279&gt;Data!$K$11,"National Record","-")</f>
        <v>-</v>
      </c>
      <c r="K279" s="31" t="str">
        <f>IF(G279&gt;Data!$M$10,"World Record","-")</f>
        <v>-</v>
      </c>
    </row>
    <row r="280" spans="1:11" ht="16.5" thickBot="1">
      <c r="A280" s="55">
        <v>277</v>
      </c>
      <c r="B280" s="179">
        <v>63</v>
      </c>
      <c r="C280" s="180">
        <v>266</v>
      </c>
      <c r="D280" s="198" t="s">
        <v>423</v>
      </c>
      <c r="E280" s="181">
        <v>0</v>
      </c>
      <c r="F280" s="181">
        <v>0</v>
      </c>
      <c r="G280" s="181">
        <v>0</v>
      </c>
      <c r="H280" s="181">
        <v>0</v>
      </c>
      <c r="I280" s="181">
        <v>11</v>
      </c>
      <c r="J280" s="31" t="str">
        <f>IF(F280&gt;Data!$K$11,"National Record","-")</f>
        <v>-</v>
      </c>
      <c r="K280" s="31" t="str">
        <f>IF(G280&gt;Data!$M$10,"World Record","-")</f>
        <v>-</v>
      </c>
    </row>
    <row r="281" spans="1:11" ht="16.5" thickBot="1">
      <c r="A281" s="55">
        <v>278</v>
      </c>
      <c r="B281" s="182">
        <v>63</v>
      </c>
      <c r="C281" s="183">
        <v>266</v>
      </c>
      <c r="D281" s="197" t="s">
        <v>166</v>
      </c>
      <c r="E281" s="184">
        <v>0</v>
      </c>
      <c r="F281" s="184">
        <v>0</v>
      </c>
      <c r="G281" s="184">
        <v>0</v>
      </c>
      <c r="H281" s="184">
        <v>0</v>
      </c>
      <c r="I281" s="184">
        <v>11</v>
      </c>
      <c r="J281" s="31" t="str">
        <f>IF(F281&gt;Data!$K$11,"National Record","-")</f>
        <v>-</v>
      </c>
      <c r="K281" s="31" t="str">
        <f>IF(G281&gt;Data!$M$10,"World Record","-")</f>
        <v>-</v>
      </c>
    </row>
    <row r="282" spans="1:11" ht="16.5" thickBot="1">
      <c r="A282" s="55">
        <v>279</v>
      </c>
      <c r="B282" s="179">
        <v>63</v>
      </c>
      <c r="C282" s="180">
        <v>266</v>
      </c>
      <c r="D282" s="198" t="s">
        <v>487</v>
      </c>
      <c r="E282" s="181">
        <v>0</v>
      </c>
      <c r="F282" s="181">
        <v>0</v>
      </c>
      <c r="G282" s="181">
        <v>0</v>
      </c>
      <c r="H282" s="181">
        <v>0</v>
      </c>
      <c r="I282" s="181">
        <v>11</v>
      </c>
      <c r="J282" s="31" t="str">
        <f>IF(F282&gt;Data!$K$11,"National Record","-")</f>
        <v>-</v>
      </c>
      <c r="K282" s="31" t="str">
        <f>IF(G282&gt;Data!$M$10,"World Record","-")</f>
        <v>-</v>
      </c>
    </row>
    <row r="283" spans="1:11" ht="16.5" thickBot="1">
      <c r="A283" s="55">
        <v>280</v>
      </c>
      <c r="B283" s="182">
        <v>63</v>
      </c>
      <c r="C283" s="183">
        <v>266</v>
      </c>
      <c r="D283" s="197" t="s">
        <v>425</v>
      </c>
      <c r="E283" s="184">
        <v>0</v>
      </c>
      <c r="F283" s="184">
        <v>0</v>
      </c>
      <c r="G283" s="184">
        <v>0</v>
      </c>
      <c r="H283" s="184">
        <v>0</v>
      </c>
      <c r="I283" s="184">
        <v>11</v>
      </c>
      <c r="J283" s="31" t="str">
        <f>IF(F283&gt;Data!$K$11,"National Record","-")</f>
        <v>-</v>
      </c>
      <c r="K283" s="31" t="str">
        <f>IF(G283&gt;Data!$M$10,"World Record","-")</f>
        <v>-</v>
      </c>
    </row>
    <row r="284" spans="1:11" ht="16.5" thickBot="1">
      <c r="A284" s="55">
        <v>281</v>
      </c>
      <c r="B284" s="179">
        <v>63</v>
      </c>
      <c r="C284" s="180">
        <v>266</v>
      </c>
      <c r="D284" s="198" t="s">
        <v>162</v>
      </c>
      <c r="E284" s="181">
        <v>0</v>
      </c>
      <c r="F284" s="181">
        <v>0</v>
      </c>
      <c r="G284" s="181">
        <v>0</v>
      </c>
      <c r="H284" s="181">
        <v>0</v>
      </c>
      <c r="I284" s="181">
        <v>11</v>
      </c>
      <c r="J284" s="31" t="str">
        <f>IF(F284&gt;Data!$K$11,"National Record","-")</f>
        <v>-</v>
      </c>
      <c r="K284" s="31" t="str">
        <f>IF(G284&gt;Data!$M$10,"World Record","-")</f>
        <v>-</v>
      </c>
    </row>
    <row r="285" spans="1:11" ht="16.5" thickBot="1">
      <c r="A285" s="55">
        <v>282</v>
      </c>
      <c r="B285" s="182">
        <v>63</v>
      </c>
      <c r="C285" s="183">
        <v>282</v>
      </c>
      <c r="D285" s="197" t="s">
        <v>481</v>
      </c>
      <c r="E285" s="184">
        <v>0</v>
      </c>
      <c r="F285" s="184">
        <v>0</v>
      </c>
      <c r="G285" s="184">
        <v>0</v>
      </c>
      <c r="H285" s="184">
        <v>0</v>
      </c>
      <c r="I285" s="184">
        <v>8</v>
      </c>
      <c r="J285" s="31" t="str">
        <f>IF(F285&gt;Data!$K$11,"National Record","-")</f>
        <v>-</v>
      </c>
      <c r="K285" s="31" t="str">
        <f>IF(G285&gt;Data!$M$10,"World Record","-")</f>
        <v>-</v>
      </c>
    </row>
    <row r="286" spans="1:11" ht="16.5" thickBot="1">
      <c r="A286" s="55">
        <v>283</v>
      </c>
      <c r="B286" s="179">
        <v>63</v>
      </c>
      <c r="C286" s="180">
        <v>283</v>
      </c>
      <c r="D286" s="198" t="s">
        <v>346</v>
      </c>
      <c r="E286" s="181">
        <v>0</v>
      </c>
      <c r="F286" s="181">
        <v>0</v>
      </c>
      <c r="G286" s="181">
        <v>0</v>
      </c>
      <c r="H286" s="181">
        <v>0</v>
      </c>
      <c r="I286" s="181">
        <v>0</v>
      </c>
      <c r="J286" s="31" t="str">
        <f>IF(F286&gt;Data!$K$11,"National Record","-")</f>
        <v>-</v>
      </c>
      <c r="K286" s="31" t="str">
        <f>IF(G286&gt;Data!$M$10,"World Record","-")</f>
        <v>-</v>
      </c>
    </row>
    <row r="287" spans="1:11" ht="16.5" thickBot="1">
      <c r="A287" s="55">
        <v>284</v>
      </c>
      <c r="B287" s="182">
        <v>63</v>
      </c>
      <c r="C287" s="183">
        <v>283</v>
      </c>
      <c r="D287" s="197" t="s">
        <v>184</v>
      </c>
      <c r="E287" s="184">
        <v>0</v>
      </c>
      <c r="F287" s="184">
        <v>0</v>
      </c>
      <c r="G287" s="184">
        <v>0</v>
      </c>
      <c r="H287" s="184">
        <v>0</v>
      </c>
      <c r="I287" s="184">
        <v>0</v>
      </c>
      <c r="J287" s="31" t="str">
        <f>IF(F287&gt;Data!$K$11,"National Record","-")</f>
        <v>-</v>
      </c>
      <c r="K287" s="31" t="str">
        <f>IF(G287&gt;Data!$M$10,"World Record","-")</f>
        <v>-</v>
      </c>
    </row>
    <row r="288" spans="1:11" ht="16.5" thickBot="1">
      <c r="A288" s="55">
        <v>285</v>
      </c>
      <c r="B288" s="179">
        <v>63</v>
      </c>
      <c r="C288" s="180">
        <v>283</v>
      </c>
      <c r="D288" s="198" t="s">
        <v>261</v>
      </c>
      <c r="E288" s="181">
        <v>0</v>
      </c>
      <c r="F288" s="181">
        <v>0</v>
      </c>
      <c r="G288" s="181">
        <v>0</v>
      </c>
      <c r="H288" s="181">
        <v>0</v>
      </c>
      <c r="I288" s="181">
        <v>0</v>
      </c>
      <c r="J288" s="31" t="str">
        <f>IF(F288&gt;Data!$K$11,"National Record","-")</f>
        <v>-</v>
      </c>
      <c r="K288" s="31" t="str">
        <f>IF(G288&gt;Data!$M$10,"World Record","-")</f>
        <v>-</v>
      </c>
    </row>
    <row r="289" spans="1:11" ht="16.5" thickBot="1">
      <c r="A289" s="55">
        <v>286</v>
      </c>
      <c r="B289" s="182">
        <v>63</v>
      </c>
      <c r="C289" s="183">
        <v>283</v>
      </c>
      <c r="D289" s="197" t="s">
        <v>349</v>
      </c>
      <c r="E289" s="184">
        <v>0</v>
      </c>
      <c r="F289" s="184">
        <v>0</v>
      </c>
      <c r="G289" s="184">
        <v>0</v>
      </c>
      <c r="H289" s="184">
        <v>0</v>
      </c>
      <c r="I289" s="184">
        <v>0</v>
      </c>
      <c r="J289" s="31" t="str">
        <f>IF(F289&gt;Data!$K$11,"National Record","-")</f>
        <v>-</v>
      </c>
      <c r="K289" s="31" t="str">
        <f>IF(G289&gt;Data!$M$10,"World Record","-")</f>
        <v>-</v>
      </c>
    </row>
    <row r="290" spans="1:11" ht="16.5" thickBot="1">
      <c r="A290" s="55">
        <v>287</v>
      </c>
      <c r="B290" s="179">
        <v>63</v>
      </c>
      <c r="C290" s="180">
        <v>283</v>
      </c>
      <c r="D290" s="198" t="s">
        <v>419</v>
      </c>
      <c r="E290" s="181">
        <v>0</v>
      </c>
      <c r="F290" s="181">
        <v>0</v>
      </c>
      <c r="G290" s="181">
        <v>0</v>
      </c>
      <c r="H290" s="181">
        <v>0</v>
      </c>
      <c r="I290" s="181">
        <v>0</v>
      </c>
      <c r="J290" s="31" t="str">
        <f>IF(F290&gt;Data!$K$11,"National Record","-")</f>
        <v>-</v>
      </c>
      <c r="K290" s="31" t="str">
        <f>IF(G290&gt;Data!$M$10,"World Record","-")</f>
        <v>-</v>
      </c>
    </row>
    <row r="291" spans="1:11" ht="16.5" thickBot="1">
      <c r="A291" s="55">
        <v>288</v>
      </c>
      <c r="B291" s="182">
        <v>63</v>
      </c>
      <c r="C291" s="183">
        <v>283</v>
      </c>
      <c r="D291" s="197" t="s">
        <v>497</v>
      </c>
      <c r="E291" s="184">
        <v>0</v>
      </c>
      <c r="F291" s="184">
        <v>0</v>
      </c>
      <c r="G291" s="184">
        <v>0</v>
      </c>
      <c r="H291" s="184">
        <v>0</v>
      </c>
      <c r="I291" s="184">
        <v>0</v>
      </c>
      <c r="J291" s="31" t="str">
        <f>IF(F291&gt;Data!$K$11,"National Record","-")</f>
        <v>-</v>
      </c>
      <c r="K291" s="31" t="str">
        <f>IF(G291&gt;Data!$M$10,"World Record","-")</f>
        <v>-</v>
      </c>
    </row>
    <row r="292" spans="1:11" ht="16.5" thickBot="1">
      <c r="A292" s="55">
        <v>289</v>
      </c>
      <c r="B292" s="179">
        <v>63</v>
      </c>
      <c r="C292" s="180">
        <v>283</v>
      </c>
      <c r="D292" s="198" t="s">
        <v>192</v>
      </c>
      <c r="E292" s="181">
        <v>0</v>
      </c>
      <c r="F292" s="181">
        <v>0</v>
      </c>
      <c r="G292" s="181">
        <v>0</v>
      </c>
      <c r="H292" s="181">
        <v>0</v>
      </c>
      <c r="I292" s="181">
        <v>0</v>
      </c>
      <c r="J292" s="31" t="str">
        <f>IF(F292&gt;Data!$K$11,"National Record","-")</f>
        <v>-</v>
      </c>
      <c r="K292" s="31" t="str">
        <f>IF(G292&gt;Data!$M$10,"World Record","-")</f>
        <v>-</v>
      </c>
    </row>
    <row r="293" spans="1:11" ht="16.5" thickBot="1">
      <c r="A293" s="55">
        <v>290</v>
      </c>
      <c r="B293" s="182">
        <v>63</v>
      </c>
      <c r="C293" s="183">
        <v>283</v>
      </c>
      <c r="D293" s="197" t="s">
        <v>491</v>
      </c>
      <c r="E293" s="184">
        <v>0</v>
      </c>
      <c r="F293" s="184">
        <v>0</v>
      </c>
      <c r="G293" s="184">
        <v>0</v>
      </c>
      <c r="H293" s="184">
        <v>0</v>
      </c>
      <c r="I293" s="184">
        <v>0</v>
      </c>
      <c r="J293" s="31" t="str">
        <f>IF(F293&gt;Data!$K$11,"National Record","-")</f>
        <v>-</v>
      </c>
      <c r="K293" s="31" t="str">
        <f>IF(G293&gt;Data!$M$10,"World Record","-")</f>
        <v>-</v>
      </c>
    </row>
    <row r="294" spans="1:11" ht="16.5" thickBot="1">
      <c r="A294" s="55">
        <v>291</v>
      </c>
      <c r="B294" s="179">
        <v>63</v>
      </c>
      <c r="C294" s="180">
        <v>283</v>
      </c>
      <c r="D294" s="198" t="s">
        <v>450</v>
      </c>
      <c r="E294" s="181">
        <v>0</v>
      </c>
      <c r="F294" s="181">
        <v>0</v>
      </c>
      <c r="G294" s="181">
        <v>0</v>
      </c>
      <c r="H294" s="181">
        <v>0</v>
      </c>
      <c r="I294" s="181">
        <v>0</v>
      </c>
      <c r="J294" s="31" t="str">
        <f>IF(F294&gt;Data!$K$11,"National Record","-")</f>
        <v>-</v>
      </c>
      <c r="K294" s="31" t="str">
        <f>IF(G294&gt;Data!$M$10,"World Record","-")</f>
        <v>-</v>
      </c>
    </row>
    <row r="295" spans="1:11" ht="16.5" thickBot="1">
      <c r="A295" s="55">
        <v>292</v>
      </c>
      <c r="B295" s="182">
        <v>63</v>
      </c>
      <c r="C295" s="183">
        <v>283</v>
      </c>
      <c r="D295" s="197" t="s">
        <v>212</v>
      </c>
      <c r="E295" s="184">
        <v>0</v>
      </c>
      <c r="F295" s="184">
        <v>0</v>
      </c>
      <c r="G295" s="184">
        <v>0</v>
      </c>
      <c r="H295" s="184">
        <v>0</v>
      </c>
      <c r="I295" s="184">
        <v>0</v>
      </c>
      <c r="J295" s="31" t="str">
        <f>IF(F295&gt;Data!$K$11,"National Record","-")</f>
        <v>-</v>
      </c>
      <c r="K295" s="31" t="str">
        <f>IF(G295&gt;Data!$M$10,"World Record","-")</f>
        <v>-</v>
      </c>
    </row>
    <row r="296" spans="1:11" ht="16.5" thickBot="1">
      <c r="A296" s="55">
        <v>293</v>
      </c>
      <c r="B296" s="179">
        <v>63</v>
      </c>
      <c r="C296" s="180">
        <v>283</v>
      </c>
      <c r="D296" s="198" t="s">
        <v>355</v>
      </c>
      <c r="E296" s="181">
        <v>0</v>
      </c>
      <c r="F296" s="181">
        <v>0</v>
      </c>
      <c r="G296" s="181">
        <v>0</v>
      </c>
      <c r="H296" s="181">
        <v>0</v>
      </c>
      <c r="I296" s="181">
        <v>0</v>
      </c>
      <c r="J296" s="31" t="str">
        <f>IF(F296&gt;Data!$K$11,"National Record","-")</f>
        <v>-</v>
      </c>
      <c r="K296" s="31" t="str">
        <f>IF(G296&gt;Data!$M$10,"World Record","-")</f>
        <v>-</v>
      </c>
    </row>
    <row r="297" spans="1:11" ht="16.5" thickBot="1">
      <c r="A297" s="55">
        <v>294</v>
      </c>
      <c r="B297" s="182">
        <v>63</v>
      </c>
      <c r="C297" s="183">
        <v>283</v>
      </c>
      <c r="D297" s="197" t="s">
        <v>210</v>
      </c>
      <c r="E297" s="184">
        <v>0</v>
      </c>
      <c r="F297" s="184">
        <v>0</v>
      </c>
      <c r="G297" s="184">
        <v>0</v>
      </c>
      <c r="H297" s="184">
        <v>0</v>
      </c>
      <c r="I297" s="184">
        <v>0</v>
      </c>
      <c r="J297" s="31" t="str">
        <f>IF(F297&gt;Data!$K$11,"National Record","-")</f>
        <v>-</v>
      </c>
      <c r="K297" s="31" t="str">
        <f>IF(G297&gt;Data!$M$10,"World Record","-")</f>
        <v>-</v>
      </c>
    </row>
    <row r="298" spans="1:11" ht="16.5" thickBot="1">
      <c r="A298" s="55">
        <v>295</v>
      </c>
      <c r="B298" s="179">
        <v>63</v>
      </c>
      <c r="C298" s="180">
        <v>283</v>
      </c>
      <c r="D298" s="198" t="s">
        <v>272</v>
      </c>
      <c r="E298" s="181">
        <v>0</v>
      </c>
      <c r="F298" s="181">
        <v>0</v>
      </c>
      <c r="G298" s="181">
        <v>0</v>
      </c>
      <c r="H298" s="181">
        <v>0</v>
      </c>
      <c r="I298" s="181">
        <v>0</v>
      </c>
      <c r="J298" s="31" t="str">
        <f>IF(F298&gt;Data!$K$11,"National Record","-")</f>
        <v>-</v>
      </c>
      <c r="K298" s="31" t="str">
        <f>IF(G298&gt;Data!$M$10,"World Record","-")</f>
        <v>-</v>
      </c>
    </row>
    <row r="299" spans="1:11" ht="16.5" thickBot="1">
      <c r="A299" s="55">
        <v>296</v>
      </c>
      <c r="B299" s="182">
        <v>63</v>
      </c>
      <c r="C299" s="183">
        <v>283</v>
      </c>
      <c r="D299" s="197" t="s">
        <v>186</v>
      </c>
      <c r="E299" s="184">
        <v>0</v>
      </c>
      <c r="F299" s="184">
        <v>0</v>
      </c>
      <c r="G299" s="184">
        <v>0</v>
      </c>
      <c r="H299" s="184">
        <v>0</v>
      </c>
      <c r="I299" s="184">
        <v>0</v>
      </c>
      <c r="J299" s="31" t="str">
        <f>IF(F299&gt;Data!$K$11,"National Record","-")</f>
        <v>-</v>
      </c>
      <c r="K299" s="31" t="str">
        <f>IF(G299&gt;Data!$M$10,"World Record","-")</f>
        <v>-</v>
      </c>
    </row>
    <row r="300" spans="1:11" ht="16.5" thickBot="1">
      <c r="A300" s="55">
        <v>297</v>
      </c>
      <c r="B300" s="179">
        <v>63</v>
      </c>
      <c r="C300" s="180">
        <v>283</v>
      </c>
      <c r="D300" s="198" t="s">
        <v>436</v>
      </c>
      <c r="E300" s="181">
        <v>0</v>
      </c>
      <c r="F300" s="181">
        <v>0</v>
      </c>
      <c r="G300" s="181">
        <v>0</v>
      </c>
      <c r="H300" s="181">
        <v>0</v>
      </c>
      <c r="I300" s="181">
        <v>0</v>
      </c>
      <c r="J300" s="31" t="str">
        <f>IF(F300&gt;Data!$K$11,"National Record","-")</f>
        <v>-</v>
      </c>
      <c r="K300" s="31" t="str">
        <f>IF(G300&gt;Data!$M$10,"World Record","-")</f>
        <v>-</v>
      </c>
    </row>
    <row r="301" spans="1:11" ht="16.5" thickBot="1">
      <c r="A301" s="55">
        <v>298</v>
      </c>
      <c r="B301" s="182">
        <v>63</v>
      </c>
      <c r="C301" s="183">
        <v>283</v>
      </c>
      <c r="D301" s="197" t="s">
        <v>277</v>
      </c>
      <c r="E301" s="184">
        <v>0</v>
      </c>
      <c r="F301" s="184">
        <v>0</v>
      </c>
      <c r="G301" s="184">
        <v>0</v>
      </c>
      <c r="H301" s="184">
        <v>0</v>
      </c>
      <c r="I301" s="184">
        <v>0</v>
      </c>
      <c r="J301" s="31" t="str">
        <f>IF(F301&gt;Data!$K$11,"National Record","-")</f>
        <v>-</v>
      </c>
      <c r="K301" s="31" t="str">
        <f>IF(G301&gt;Data!$M$10,"World Record","-")</f>
        <v>-</v>
      </c>
    </row>
    <row r="302" spans="1:11" ht="16.5" thickBot="1">
      <c r="A302" s="55">
        <v>299</v>
      </c>
      <c r="B302" s="179">
        <v>63</v>
      </c>
      <c r="C302" s="180">
        <v>283</v>
      </c>
      <c r="D302" s="198" t="s">
        <v>283</v>
      </c>
      <c r="E302" s="181">
        <v>0</v>
      </c>
      <c r="F302" s="181">
        <v>0</v>
      </c>
      <c r="G302" s="181">
        <v>0</v>
      </c>
      <c r="H302" s="181">
        <v>0</v>
      </c>
      <c r="I302" s="181">
        <v>0</v>
      </c>
      <c r="J302" s="31" t="str">
        <f>IF(F302&gt;Data!$K$11,"National Record","-")</f>
        <v>-</v>
      </c>
      <c r="K302" s="31" t="str">
        <f>IF(G302&gt;Data!$M$10,"World Record","-")</f>
        <v>-</v>
      </c>
    </row>
    <row r="303" spans="1:11" ht="16.5" thickBot="1">
      <c r="A303" s="55">
        <v>300</v>
      </c>
      <c r="B303" s="182">
        <v>63</v>
      </c>
      <c r="C303" s="183">
        <v>283</v>
      </c>
      <c r="D303" s="197" t="s">
        <v>390</v>
      </c>
      <c r="E303" s="184">
        <v>0</v>
      </c>
      <c r="F303" s="184">
        <v>0</v>
      </c>
      <c r="G303" s="184">
        <v>0</v>
      </c>
      <c r="H303" s="184">
        <v>0</v>
      </c>
      <c r="I303" s="184">
        <v>0</v>
      </c>
      <c r="J303" s="31" t="str">
        <f>IF(F303&gt;Data!$K$11,"National Record","-")</f>
        <v>-</v>
      </c>
      <c r="K303" s="31" t="str">
        <f>IF(G303&gt;Data!$M$10,"World Record","-")</f>
        <v>-</v>
      </c>
    </row>
    <row r="304" spans="1:11" ht="16.5" thickBot="1">
      <c r="A304" s="55">
        <v>301</v>
      </c>
      <c r="B304" s="171">
        <v>63</v>
      </c>
      <c r="C304" s="172">
        <v>283</v>
      </c>
      <c r="D304" s="196" t="s">
        <v>488</v>
      </c>
      <c r="E304" s="174">
        <v>0</v>
      </c>
      <c r="F304" s="174">
        <v>0</v>
      </c>
      <c r="G304" s="174">
        <v>0</v>
      </c>
      <c r="H304" s="174">
        <v>0</v>
      </c>
      <c r="I304" s="174">
        <v>0</v>
      </c>
      <c r="J304" s="31" t="str">
        <f>IF(F304&gt;Data!$K$11,"National Record","-")</f>
        <v>-</v>
      </c>
      <c r="K304" s="31" t="str">
        <f>IF(G304&gt;Data!$M$10,"World Record","-")</f>
        <v>-</v>
      </c>
    </row>
    <row r="305" spans="1:11" ht="16.5" thickBot="1">
      <c r="A305" s="55">
        <v>302</v>
      </c>
      <c r="B305" s="182">
        <v>63</v>
      </c>
      <c r="C305" s="183">
        <v>283</v>
      </c>
      <c r="D305" s="197" t="s">
        <v>405</v>
      </c>
      <c r="E305" s="184">
        <v>0</v>
      </c>
      <c r="F305" s="184">
        <v>0</v>
      </c>
      <c r="G305" s="184">
        <v>0</v>
      </c>
      <c r="H305" s="184">
        <v>0</v>
      </c>
      <c r="I305" s="184">
        <v>0</v>
      </c>
      <c r="J305" s="31" t="str">
        <f>IF(F305&gt;Data!$K$11,"National Record","-")</f>
        <v>-</v>
      </c>
      <c r="K305" s="31" t="str">
        <f>IF(G305&gt;Data!$M$10,"World Record","-")</f>
        <v>-</v>
      </c>
    </row>
    <row r="306" spans="1:11" ht="16.5" thickBot="1">
      <c r="A306" s="55">
        <v>303</v>
      </c>
      <c r="B306" s="179">
        <v>63</v>
      </c>
      <c r="C306" s="180">
        <v>283</v>
      </c>
      <c r="D306" s="198" t="s">
        <v>308</v>
      </c>
      <c r="E306" s="181">
        <v>0</v>
      </c>
      <c r="F306" s="181">
        <v>0</v>
      </c>
      <c r="G306" s="181">
        <v>0</v>
      </c>
      <c r="H306" s="181">
        <v>0</v>
      </c>
      <c r="I306" s="181">
        <v>0</v>
      </c>
      <c r="J306" s="31" t="str">
        <f>IF(F306&gt;Data!$K$11,"National Record","-")</f>
        <v>-</v>
      </c>
      <c r="K306" s="31" t="str">
        <f>IF(G306&gt;Data!$M$10,"World Record","-")</f>
        <v>-</v>
      </c>
    </row>
    <row r="307" spans="1:11" ht="16.5" thickBot="1">
      <c r="A307" s="55">
        <v>304</v>
      </c>
      <c r="B307" s="182">
        <v>63</v>
      </c>
      <c r="C307" s="183">
        <v>283</v>
      </c>
      <c r="D307" s="197" t="s">
        <v>258</v>
      </c>
      <c r="E307" s="184">
        <v>0</v>
      </c>
      <c r="F307" s="184">
        <v>0</v>
      </c>
      <c r="G307" s="184">
        <v>0</v>
      </c>
      <c r="H307" s="184">
        <v>0</v>
      </c>
      <c r="I307" s="184">
        <v>0</v>
      </c>
      <c r="J307" s="31" t="str">
        <f>IF(F307&gt;Data!$K$11,"National Record","-")</f>
        <v>-</v>
      </c>
      <c r="K307" s="31" t="str">
        <f>IF(G307&gt;Data!$M$10,"World Record","-")</f>
        <v>-</v>
      </c>
    </row>
    <row r="308" spans="1:11" ht="16.5" thickBot="1">
      <c r="A308" s="55">
        <v>305</v>
      </c>
      <c r="B308" s="179">
        <v>63</v>
      </c>
      <c r="C308" s="180">
        <v>283</v>
      </c>
      <c r="D308" s="198" t="s">
        <v>260</v>
      </c>
      <c r="E308" s="181">
        <v>0</v>
      </c>
      <c r="F308" s="181">
        <v>0</v>
      </c>
      <c r="G308" s="181">
        <v>0</v>
      </c>
      <c r="H308" s="181">
        <v>0</v>
      </c>
      <c r="I308" s="181">
        <v>0</v>
      </c>
      <c r="J308" s="31" t="str">
        <f>IF(F308&gt;Data!$K$11,"National Record","-")</f>
        <v>-</v>
      </c>
      <c r="K308" s="31" t="str">
        <f>IF(G308&gt;Data!$M$10,"World Record","-")</f>
        <v>-</v>
      </c>
    </row>
    <row r="309" spans="1:11" ht="16.5" thickBot="1">
      <c r="A309" s="55">
        <v>306</v>
      </c>
      <c r="B309" s="182">
        <v>63</v>
      </c>
      <c r="C309" s="183">
        <v>283</v>
      </c>
      <c r="D309" s="197" t="s">
        <v>315</v>
      </c>
      <c r="E309" s="184">
        <v>0</v>
      </c>
      <c r="F309" s="184">
        <v>0</v>
      </c>
      <c r="G309" s="184">
        <v>0</v>
      </c>
      <c r="H309" s="184">
        <v>0</v>
      </c>
      <c r="I309" s="184">
        <v>0</v>
      </c>
      <c r="J309" s="31" t="str">
        <f>IF(F309&gt;Data!$K$11,"National Record","-")</f>
        <v>-</v>
      </c>
      <c r="K309" s="31" t="str">
        <f>IF(G309&gt;Data!$M$10,"World Record","-")</f>
        <v>-</v>
      </c>
    </row>
    <row r="310" spans="1:11" ht="16.5" thickBot="1">
      <c r="A310" s="55">
        <v>307</v>
      </c>
      <c r="B310" s="179">
        <v>63</v>
      </c>
      <c r="C310" s="180">
        <v>283</v>
      </c>
      <c r="D310" s="198" t="s">
        <v>347</v>
      </c>
      <c r="E310" s="181">
        <v>0</v>
      </c>
      <c r="F310" s="181">
        <v>0</v>
      </c>
      <c r="G310" s="181">
        <v>0</v>
      </c>
      <c r="H310" s="181">
        <v>0</v>
      </c>
      <c r="I310" s="181">
        <v>0</v>
      </c>
      <c r="J310" s="31" t="str">
        <f>IF(F310&gt;Data!$K$11,"National Record","-")</f>
        <v>-</v>
      </c>
      <c r="K310" s="31" t="str">
        <f>IF(G310&gt;Data!$M$10,"World Record","-")</f>
        <v>-</v>
      </c>
    </row>
    <row r="311" spans="1:11" ht="16.5" thickBot="1">
      <c r="A311" s="55">
        <v>308</v>
      </c>
      <c r="B311" s="182">
        <v>63</v>
      </c>
      <c r="C311" s="183">
        <v>283</v>
      </c>
      <c r="D311" s="197" t="s">
        <v>269</v>
      </c>
      <c r="E311" s="184">
        <v>0</v>
      </c>
      <c r="F311" s="184">
        <v>0</v>
      </c>
      <c r="G311" s="184">
        <v>0</v>
      </c>
      <c r="H311" s="184">
        <v>0</v>
      </c>
      <c r="I311" s="184">
        <v>0</v>
      </c>
      <c r="J311" s="31" t="str">
        <f>IF(F311&gt;Data!$K$11,"National Record","-")</f>
        <v>-</v>
      </c>
      <c r="K311" s="31" t="str">
        <f>IF(G311&gt;Data!$M$10,"World Record","-")</f>
        <v>-</v>
      </c>
    </row>
    <row r="312" spans="1:11" ht="16.5" thickBot="1">
      <c r="A312" s="55">
        <v>309</v>
      </c>
      <c r="B312" s="179">
        <v>63</v>
      </c>
      <c r="C312" s="180">
        <v>283</v>
      </c>
      <c r="D312" s="198" t="s">
        <v>172</v>
      </c>
      <c r="E312" s="181">
        <v>0</v>
      </c>
      <c r="F312" s="181">
        <v>0</v>
      </c>
      <c r="G312" s="181">
        <v>0</v>
      </c>
      <c r="H312" s="181">
        <v>0</v>
      </c>
      <c r="I312" s="181">
        <v>0</v>
      </c>
      <c r="J312" s="31" t="str">
        <f>IF(F312&gt;Data!$K$11,"National Record","-")</f>
        <v>-</v>
      </c>
      <c r="K312" s="31" t="str">
        <f>IF(G312&gt;Data!$M$10,"World Record","-")</f>
        <v>-</v>
      </c>
    </row>
    <row r="313" spans="1:11" ht="16.5" thickBot="1">
      <c r="A313" s="55">
        <v>310</v>
      </c>
      <c r="B313" s="182">
        <v>63</v>
      </c>
      <c r="C313" s="183">
        <v>283</v>
      </c>
      <c r="D313" s="197" t="s">
        <v>476</v>
      </c>
      <c r="E313" s="184">
        <v>0</v>
      </c>
      <c r="F313" s="184">
        <v>0</v>
      </c>
      <c r="G313" s="184">
        <v>0</v>
      </c>
      <c r="H313" s="184">
        <v>0</v>
      </c>
      <c r="I313" s="184">
        <v>0</v>
      </c>
      <c r="J313" s="31" t="str">
        <f>IF(F313&gt;Data!$K$11,"National Record","-")</f>
        <v>-</v>
      </c>
      <c r="K313" s="31" t="str">
        <f>IF(G313&gt;Data!$M$10,"World Record","-")</f>
        <v>-</v>
      </c>
    </row>
    <row r="314" spans="1:11" ht="16.5" thickBot="1">
      <c r="A314" s="55">
        <v>311</v>
      </c>
      <c r="B314" s="179">
        <v>63</v>
      </c>
      <c r="C314" s="180">
        <v>283</v>
      </c>
      <c r="D314" s="198" t="s">
        <v>297</v>
      </c>
      <c r="E314" s="181">
        <v>0</v>
      </c>
      <c r="F314" s="181">
        <v>0</v>
      </c>
      <c r="G314" s="181">
        <v>0</v>
      </c>
      <c r="H314" s="181">
        <v>0</v>
      </c>
      <c r="I314" s="181">
        <v>0</v>
      </c>
      <c r="J314" s="31" t="str">
        <f>IF(F314&gt;Data!$K$11,"National Record","-")</f>
        <v>-</v>
      </c>
      <c r="K314" s="31" t="str">
        <f>IF(G314&gt;Data!$M$10,"World Record","-")</f>
        <v>-</v>
      </c>
    </row>
    <row r="315" spans="1:11" ht="16.5" thickBot="1">
      <c r="A315" s="55">
        <v>312</v>
      </c>
      <c r="B315" s="182">
        <v>63</v>
      </c>
      <c r="C315" s="183">
        <v>283</v>
      </c>
      <c r="D315" s="197" t="s">
        <v>215</v>
      </c>
      <c r="E315" s="184">
        <v>0</v>
      </c>
      <c r="F315" s="184">
        <v>0</v>
      </c>
      <c r="G315" s="184">
        <v>0</v>
      </c>
      <c r="H315" s="184">
        <v>0</v>
      </c>
      <c r="I315" s="184">
        <v>0</v>
      </c>
      <c r="J315" s="31" t="str">
        <f>IF(F315&gt;Data!$K$11,"National Record","-")</f>
        <v>-</v>
      </c>
      <c r="K315" s="31" t="str">
        <f>IF(G315&gt;Data!$M$10,"World Record","-")</f>
        <v>-</v>
      </c>
    </row>
    <row r="316" spans="1:11" ht="16.5" thickBot="1">
      <c r="A316" s="55">
        <v>313</v>
      </c>
      <c r="B316" s="179">
        <v>63</v>
      </c>
      <c r="C316" s="180">
        <v>283</v>
      </c>
      <c r="D316" s="198" t="s">
        <v>485</v>
      </c>
      <c r="E316" s="181">
        <v>0</v>
      </c>
      <c r="F316" s="181">
        <v>0</v>
      </c>
      <c r="G316" s="181">
        <v>0</v>
      </c>
      <c r="H316" s="181">
        <v>0</v>
      </c>
      <c r="I316" s="181">
        <v>0</v>
      </c>
      <c r="J316" s="31" t="str">
        <f>IF(F316&gt;Data!$K$11,"National Record","-")</f>
        <v>-</v>
      </c>
      <c r="K316" s="31" t="str">
        <f>IF(G316&gt;Data!$M$10,"World Record","-")</f>
        <v>-</v>
      </c>
    </row>
    <row r="317" spans="1:11" ht="16.5" thickBot="1">
      <c r="A317" s="55">
        <v>314</v>
      </c>
      <c r="B317" s="182">
        <v>63</v>
      </c>
      <c r="C317" s="183">
        <v>283</v>
      </c>
      <c r="D317" s="197" t="s">
        <v>185</v>
      </c>
      <c r="E317" s="184">
        <v>0</v>
      </c>
      <c r="F317" s="184">
        <v>0</v>
      </c>
      <c r="G317" s="184">
        <v>0</v>
      </c>
      <c r="H317" s="184">
        <v>0</v>
      </c>
      <c r="I317" s="184">
        <v>0</v>
      </c>
      <c r="J317" s="31" t="str">
        <f>IF(F317&gt;Data!$K$11,"National Record","-")</f>
        <v>-</v>
      </c>
      <c r="K317" s="31" t="str">
        <f>IF(G317&gt;Data!$M$10,"World Record","-")</f>
        <v>-</v>
      </c>
    </row>
    <row r="318" spans="1:11" ht="16.5" thickBot="1">
      <c r="A318" s="55">
        <v>315</v>
      </c>
      <c r="B318" s="179">
        <v>63</v>
      </c>
      <c r="C318" s="180">
        <v>283</v>
      </c>
      <c r="D318" s="198" t="s">
        <v>175</v>
      </c>
      <c r="E318" s="181">
        <v>0</v>
      </c>
      <c r="F318" s="181">
        <v>0</v>
      </c>
      <c r="G318" s="181">
        <v>0</v>
      </c>
      <c r="H318" s="181">
        <v>0</v>
      </c>
      <c r="I318" s="181">
        <v>0</v>
      </c>
      <c r="J318" s="31" t="str">
        <f>IF(F318&gt;Data!$K$11,"National Record","-")</f>
        <v>-</v>
      </c>
      <c r="K318" s="31" t="str">
        <f>IF(G318&gt;Data!$M$10,"World Record","-")</f>
        <v>-</v>
      </c>
    </row>
    <row r="319" spans="1:11" ht="16.5" thickBot="1">
      <c r="A319" s="55">
        <v>316</v>
      </c>
      <c r="B319" s="182">
        <v>63</v>
      </c>
      <c r="C319" s="183">
        <v>283</v>
      </c>
      <c r="D319" s="197" t="s">
        <v>173</v>
      </c>
      <c r="E319" s="184">
        <v>0</v>
      </c>
      <c r="F319" s="184">
        <v>0</v>
      </c>
      <c r="G319" s="184">
        <v>0</v>
      </c>
      <c r="H319" s="184">
        <v>0</v>
      </c>
      <c r="I319" s="184">
        <v>0</v>
      </c>
      <c r="J319" s="31" t="str">
        <f>IF(F319&gt;Data!$K$11,"National Record","-")</f>
        <v>-</v>
      </c>
      <c r="K319" s="31" t="str">
        <f>IF(G319&gt;Data!$M$10,"World Record","-")</f>
        <v>-</v>
      </c>
    </row>
    <row r="320" spans="1:11" ht="16.5" thickBot="1">
      <c r="A320" s="55">
        <v>317</v>
      </c>
      <c r="B320" s="179">
        <v>63</v>
      </c>
      <c r="C320" s="180">
        <v>283</v>
      </c>
      <c r="D320" s="198" t="s">
        <v>270</v>
      </c>
      <c r="E320" s="181">
        <v>0</v>
      </c>
      <c r="F320" s="181">
        <v>0</v>
      </c>
      <c r="G320" s="181">
        <v>0</v>
      </c>
      <c r="H320" s="181">
        <v>0</v>
      </c>
      <c r="I320" s="181">
        <v>0</v>
      </c>
      <c r="J320" s="31" t="str">
        <f>IF(F320&gt;Data!$K$11,"National Record","-")</f>
        <v>-</v>
      </c>
      <c r="K320" s="31" t="str">
        <f>IF(G320&gt;Data!$M$10,"World Record","-")</f>
        <v>-</v>
      </c>
    </row>
    <row r="321" spans="1:11" ht="16.5" thickBot="1">
      <c r="A321" s="55">
        <v>318</v>
      </c>
      <c r="B321" s="182">
        <v>63</v>
      </c>
      <c r="C321" s="183">
        <v>283</v>
      </c>
      <c r="D321" s="197" t="s">
        <v>189</v>
      </c>
      <c r="E321" s="184">
        <v>0</v>
      </c>
      <c r="F321" s="184">
        <v>0</v>
      </c>
      <c r="G321" s="184">
        <v>0</v>
      </c>
      <c r="H321" s="184">
        <v>0</v>
      </c>
      <c r="I321" s="184">
        <v>0</v>
      </c>
      <c r="J321" s="31" t="str">
        <f>IF(F321&gt;Data!$K$11,"National Record","-")</f>
        <v>-</v>
      </c>
      <c r="K321" s="31" t="str">
        <f>IF(G321&gt;Data!$M$10,"World Record","-")</f>
        <v>-</v>
      </c>
    </row>
    <row r="322" spans="1:11" ht="16.5" thickBot="1">
      <c r="A322" s="55">
        <v>319</v>
      </c>
      <c r="B322" s="179">
        <v>63</v>
      </c>
      <c r="C322" s="180">
        <v>283</v>
      </c>
      <c r="D322" s="198" t="s">
        <v>280</v>
      </c>
      <c r="E322" s="181">
        <v>0</v>
      </c>
      <c r="F322" s="181">
        <v>0</v>
      </c>
      <c r="G322" s="181">
        <v>0</v>
      </c>
      <c r="H322" s="181">
        <v>0</v>
      </c>
      <c r="I322" s="181">
        <v>0</v>
      </c>
      <c r="J322" s="31" t="str">
        <f>IF(F322&gt;Data!$K$11,"National Record","-")</f>
        <v>-</v>
      </c>
      <c r="K322" s="31" t="str">
        <f>IF(G322&gt;Data!$M$10,"World Record","-")</f>
        <v>-</v>
      </c>
    </row>
    <row r="323" spans="1:11" ht="16.5" thickBot="1">
      <c r="A323" s="55">
        <v>320</v>
      </c>
      <c r="B323" s="182">
        <v>63</v>
      </c>
      <c r="C323" s="183">
        <v>283</v>
      </c>
      <c r="D323" s="197" t="s">
        <v>350</v>
      </c>
      <c r="E323" s="184">
        <v>0</v>
      </c>
      <c r="F323" s="184">
        <v>0</v>
      </c>
      <c r="G323" s="184">
        <v>0</v>
      </c>
      <c r="H323" s="184">
        <v>0</v>
      </c>
      <c r="I323" s="184">
        <v>0</v>
      </c>
      <c r="J323" s="31" t="str">
        <f>IF(F323&gt;Data!$K$11,"National Record","-")</f>
        <v>-</v>
      </c>
      <c r="K323" s="31" t="str">
        <f>IF(G323&gt;Data!$M$10,"World Record","-")</f>
        <v>-</v>
      </c>
    </row>
    <row r="324" spans="1:11" ht="16.5" thickBot="1">
      <c r="A324" s="55">
        <v>321</v>
      </c>
      <c r="B324" s="179">
        <v>63</v>
      </c>
      <c r="C324" s="180">
        <v>283</v>
      </c>
      <c r="D324" s="198" t="s">
        <v>177</v>
      </c>
      <c r="E324" s="181">
        <v>0</v>
      </c>
      <c r="F324" s="181">
        <v>0</v>
      </c>
      <c r="G324" s="181">
        <v>0</v>
      </c>
      <c r="H324" s="181">
        <v>0</v>
      </c>
      <c r="I324" s="181">
        <v>0</v>
      </c>
      <c r="J324" s="31" t="str">
        <f>IF(F324&gt;Data!$K$11,"National Record","-")</f>
        <v>-</v>
      </c>
      <c r="K324" s="31" t="str">
        <f>IF(G324&gt;Data!$M$10,"World Record","-")</f>
        <v>-</v>
      </c>
    </row>
    <row r="325" spans="1:11" ht="16.5" thickBot="1">
      <c r="A325" s="55">
        <v>322</v>
      </c>
      <c r="B325" s="182">
        <v>63</v>
      </c>
      <c r="C325" s="183">
        <v>283</v>
      </c>
      <c r="D325" s="197" t="s">
        <v>303</v>
      </c>
      <c r="E325" s="184">
        <v>0</v>
      </c>
      <c r="F325" s="184">
        <v>0</v>
      </c>
      <c r="G325" s="184">
        <v>0</v>
      </c>
      <c r="H325" s="184">
        <v>0</v>
      </c>
      <c r="I325" s="184">
        <v>0</v>
      </c>
      <c r="J325" s="31" t="str">
        <f>IF(F325&gt;Data!$K$11,"National Record","-")</f>
        <v>-</v>
      </c>
      <c r="K325" s="31" t="str">
        <f>IF(G325&gt;Data!$M$10,"World Record","-")</f>
        <v>-</v>
      </c>
    </row>
    <row r="326" spans="1:11" ht="16.5" thickBot="1">
      <c r="A326" s="55">
        <v>323</v>
      </c>
      <c r="B326" s="179">
        <v>63</v>
      </c>
      <c r="C326" s="180">
        <v>283</v>
      </c>
      <c r="D326" s="198" t="s">
        <v>345</v>
      </c>
      <c r="E326" s="181">
        <v>0</v>
      </c>
      <c r="F326" s="181">
        <v>0</v>
      </c>
      <c r="G326" s="181">
        <v>0</v>
      </c>
      <c r="H326" s="181">
        <v>0</v>
      </c>
      <c r="I326" s="181">
        <v>0</v>
      </c>
      <c r="J326" s="31" t="str">
        <f>IF(F326&gt;Data!$K$11,"National Record","-")</f>
        <v>-</v>
      </c>
      <c r="K326" s="31" t="str">
        <f>IF(G326&gt;Data!$M$10,"World Record","-")</f>
        <v>-</v>
      </c>
    </row>
    <row r="327" spans="1:11" ht="16.5" thickBot="1">
      <c r="A327" s="55">
        <v>324</v>
      </c>
      <c r="B327" s="182">
        <v>63</v>
      </c>
      <c r="C327" s="183">
        <v>283</v>
      </c>
      <c r="D327" s="197" t="s">
        <v>271</v>
      </c>
      <c r="E327" s="184">
        <v>0</v>
      </c>
      <c r="F327" s="184">
        <v>0</v>
      </c>
      <c r="G327" s="184">
        <v>0</v>
      </c>
      <c r="H327" s="184">
        <v>0</v>
      </c>
      <c r="I327" s="184">
        <v>0</v>
      </c>
      <c r="J327" s="31" t="str">
        <f>IF(F327&gt;Data!$K$11,"National Record","-")</f>
        <v>-</v>
      </c>
      <c r="K327" s="31" t="str">
        <f>IF(G327&gt;Data!$M$10,"World Record","-")</f>
        <v>-</v>
      </c>
    </row>
    <row r="328" spans="1:11" ht="16.5" thickBot="1">
      <c r="A328" s="55">
        <v>325</v>
      </c>
      <c r="B328" s="179">
        <v>63</v>
      </c>
      <c r="C328" s="180">
        <v>283</v>
      </c>
      <c r="D328" s="198" t="s">
        <v>387</v>
      </c>
      <c r="E328" s="181">
        <v>0</v>
      </c>
      <c r="F328" s="181">
        <v>0</v>
      </c>
      <c r="G328" s="181">
        <v>0</v>
      </c>
      <c r="H328" s="181">
        <v>0</v>
      </c>
      <c r="I328" s="181">
        <v>0</v>
      </c>
      <c r="J328" s="31" t="str">
        <f>IF(F328&gt;Data!$K$11,"National Record","-")</f>
        <v>-</v>
      </c>
      <c r="K328" s="31" t="str">
        <f>IF(G328&gt;Data!$M$10,"World Record","-")</f>
        <v>-</v>
      </c>
    </row>
    <row r="329" spans="1:11" ht="16.5" thickBot="1">
      <c r="A329" s="55">
        <v>326</v>
      </c>
      <c r="B329" s="182">
        <v>63</v>
      </c>
      <c r="C329" s="183">
        <v>283</v>
      </c>
      <c r="D329" s="197" t="s">
        <v>304</v>
      </c>
      <c r="E329" s="184">
        <v>0</v>
      </c>
      <c r="F329" s="184">
        <v>0</v>
      </c>
      <c r="G329" s="184">
        <v>0</v>
      </c>
      <c r="H329" s="184">
        <v>0</v>
      </c>
      <c r="I329" s="184">
        <v>0</v>
      </c>
      <c r="J329" s="31" t="str">
        <f>IF(F329&gt;Data!$K$11,"National Record","-")</f>
        <v>-</v>
      </c>
      <c r="K329" s="31" t="str">
        <f>IF(G329&gt;Data!$M$10,"World Record","-")</f>
        <v>-</v>
      </c>
    </row>
    <row r="330" spans="1:11" ht="16.5" thickBot="1">
      <c r="A330" s="55">
        <v>327</v>
      </c>
      <c r="B330" s="179">
        <v>63</v>
      </c>
      <c r="C330" s="180">
        <v>283</v>
      </c>
      <c r="D330" s="198" t="s">
        <v>284</v>
      </c>
      <c r="E330" s="181">
        <v>0</v>
      </c>
      <c r="F330" s="181">
        <v>0</v>
      </c>
      <c r="G330" s="181">
        <v>0</v>
      </c>
      <c r="H330" s="181">
        <v>0</v>
      </c>
      <c r="I330" s="181">
        <v>0</v>
      </c>
      <c r="J330" s="31" t="str">
        <f>IF(F330&gt;Data!$K$11,"National Record","-")</f>
        <v>-</v>
      </c>
      <c r="K330" s="31" t="str">
        <f>IF(G330&gt;Data!$M$10,"World Record","-")</f>
        <v>-</v>
      </c>
    </row>
    <row r="331" spans="1:11" ht="16.5" thickBot="1">
      <c r="A331" s="55">
        <v>328</v>
      </c>
      <c r="B331" s="182">
        <v>63</v>
      </c>
      <c r="C331" s="183">
        <v>283</v>
      </c>
      <c r="D331" s="197" t="s">
        <v>342</v>
      </c>
      <c r="E331" s="184">
        <v>0</v>
      </c>
      <c r="F331" s="184">
        <v>0</v>
      </c>
      <c r="G331" s="184">
        <v>0</v>
      </c>
      <c r="H331" s="184">
        <v>0</v>
      </c>
      <c r="I331" s="184">
        <v>0</v>
      </c>
      <c r="J331" s="31" t="str">
        <f>IF(F331&gt;Data!$K$11,"National Record","-")</f>
        <v>-</v>
      </c>
      <c r="K331" s="31" t="str">
        <f>IF(G331&gt;Data!$M$10,"World Record","-")</f>
        <v>-</v>
      </c>
    </row>
    <row r="332" spans="1:11" ht="16.5" thickBot="1">
      <c r="A332" s="55">
        <v>329</v>
      </c>
      <c r="B332" s="179">
        <v>63</v>
      </c>
      <c r="C332" s="180">
        <v>283</v>
      </c>
      <c r="D332" s="198" t="s">
        <v>470</v>
      </c>
      <c r="E332" s="181">
        <v>0</v>
      </c>
      <c r="F332" s="181">
        <v>0</v>
      </c>
      <c r="G332" s="181">
        <v>0</v>
      </c>
      <c r="H332" s="181">
        <v>0</v>
      </c>
      <c r="I332" s="181">
        <v>0</v>
      </c>
      <c r="J332" s="31" t="str">
        <f>IF(F332&gt;Data!$K$11,"National Record","-")</f>
        <v>-</v>
      </c>
      <c r="K332" s="31" t="str">
        <f>IF(G332&gt;Data!$M$10,"World Record","-")</f>
        <v>-</v>
      </c>
    </row>
    <row r="333" spans="1:11" ht="16.5" thickBot="1">
      <c r="A333" s="55">
        <v>330</v>
      </c>
      <c r="B333" s="182">
        <v>63</v>
      </c>
      <c r="C333" s="183">
        <v>283</v>
      </c>
      <c r="D333" s="197" t="s">
        <v>313</v>
      </c>
      <c r="E333" s="184">
        <v>0</v>
      </c>
      <c r="F333" s="184">
        <v>0</v>
      </c>
      <c r="G333" s="184">
        <v>0</v>
      </c>
      <c r="H333" s="184">
        <v>0</v>
      </c>
      <c r="I333" s="184">
        <v>0</v>
      </c>
      <c r="J333" s="31" t="str">
        <f>IF(F333&gt;Data!$K$11,"National Record","-")</f>
        <v>-</v>
      </c>
      <c r="K333" s="31" t="str">
        <f>IF(G333&gt;Data!$M$10,"World Record","-")</f>
        <v>-</v>
      </c>
    </row>
    <row r="334" spans="1:11" ht="16.5" thickBot="1">
      <c r="A334" s="55">
        <v>331</v>
      </c>
      <c r="B334" s="179">
        <v>63</v>
      </c>
      <c r="C334" s="180">
        <v>283</v>
      </c>
      <c r="D334" s="198" t="s">
        <v>298</v>
      </c>
      <c r="E334" s="181">
        <v>0</v>
      </c>
      <c r="F334" s="181">
        <v>0</v>
      </c>
      <c r="G334" s="181">
        <v>0</v>
      </c>
      <c r="H334" s="181">
        <v>0</v>
      </c>
      <c r="I334" s="181">
        <v>0</v>
      </c>
      <c r="J334" s="31" t="str">
        <f>IF(F334&gt;Data!$K$11,"National Record","-")</f>
        <v>-</v>
      </c>
      <c r="K334" s="31" t="str">
        <f>IF(G334&gt;Data!$M$10,"World Record","-")</f>
        <v>-</v>
      </c>
    </row>
    <row r="335" spans="1:11" ht="16.5" thickBot="1">
      <c r="A335" s="55">
        <v>332</v>
      </c>
      <c r="B335" s="182">
        <v>63</v>
      </c>
      <c r="C335" s="183">
        <v>283</v>
      </c>
      <c r="D335" s="197" t="s">
        <v>176</v>
      </c>
      <c r="E335" s="184">
        <v>0</v>
      </c>
      <c r="F335" s="184">
        <v>0</v>
      </c>
      <c r="G335" s="184">
        <v>0</v>
      </c>
      <c r="H335" s="184">
        <v>0</v>
      </c>
      <c r="I335" s="184">
        <v>0</v>
      </c>
      <c r="J335" s="31" t="str">
        <f>IF(F335&gt;Data!$K$11,"National Record","-")</f>
        <v>-</v>
      </c>
      <c r="K335" s="31" t="str">
        <f>IF(G335&gt;Data!$M$10,"World Record","-")</f>
        <v>-</v>
      </c>
    </row>
    <row r="336" spans="1:11" ht="16.5" thickBot="1">
      <c r="A336" s="55">
        <v>333</v>
      </c>
      <c r="B336" s="179">
        <v>63</v>
      </c>
      <c r="C336" s="180">
        <v>283</v>
      </c>
      <c r="D336" s="198" t="s">
        <v>262</v>
      </c>
      <c r="E336" s="181">
        <v>0</v>
      </c>
      <c r="F336" s="181">
        <v>0</v>
      </c>
      <c r="G336" s="181">
        <v>0</v>
      </c>
      <c r="H336" s="181">
        <v>0</v>
      </c>
      <c r="I336" s="181">
        <v>0</v>
      </c>
      <c r="J336" s="31" t="str">
        <f>IF(F336&gt;Data!$K$11,"National Record","-")</f>
        <v>-</v>
      </c>
      <c r="K336" s="31" t="str">
        <f>IF(G336&gt;Data!$M$10,"World Record","-")</f>
        <v>-</v>
      </c>
    </row>
    <row r="337" spans="1:11" ht="16.5" thickBot="1">
      <c r="A337" s="55">
        <v>334</v>
      </c>
      <c r="B337" s="182">
        <v>63</v>
      </c>
      <c r="C337" s="183">
        <v>283</v>
      </c>
      <c r="D337" s="197" t="s">
        <v>265</v>
      </c>
      <c r="E337" s="184">
        <v>0</v>
      </c>
      <c r="F337" s="184">
        <v>0</v>
      </c>
      <c r="G337" s="184">
        <v>0</v>
      </c>
      <c r="H337" s="184">
        <v>0</v>
      </c>
      <c r="I337" s="184">
        <v>0</v>
      </c>
      <c r="J337" s="31" t="str">
        <f>IF(F337&gt;Data!$K$11,"National Record","-")</f>
        <v>-</v>
      </c>
      <c r="K337" s="31" t="str">
        <f>IF(G337&gt;Data!$M$10,"World Record","-")</f>
        <v>-</v>
      </c>
    </row>
    <row r="338" spans="1:11" ht="16.5" thickBot="1">
      <c r="A338" s="55">
        <v>335</v>
      </c>
      <c r="B338" s="179">
        <v>63</v>
      </c>
      <c r="C338" s="180">
        <v>283</v>
      </c>
      <c r="D338" s="198" t="s">
        <v>221</v>
      </c>
      <c r="E338" s="181">
        <v>0</v>
      </c>
      <c r="F338" s="181">
        <v>0</v>
      </c>
      <c r="G338" s="181">
        <v>0</v>
      </c>
      <c r="H338" s="181">
        <v>0</v>
      </c>
      <c r="I338" s="181">
        <v>0</v>
      </c>
      <c r="J338" s="31" t="str">
        <f>IF(F338&gt;Data!$K$11,"National Record","-")</f>
        <v>-</v>
      </c>
      <c r="K338" s="31" t="str">
        <f>IF(G338&gt;Data!$M$10,"World Record","-")</f>
        <v>-</v>
      </c>
    </row>
    <row r="339" spans="1:11" ht="16.5" thickBot="1">
      <c r="A339" s="55">
        <v>336</v>
      </c>
      <c r="B339" s="182">
        <v>63</v>
      </c>
      <c r="C339" s="183">
        <v>283</v>
      </c>
      <c r="D339" s="197" t="s">
        <v>279</v>
      </c>
      <c r="E339" s="184">
        <v>0</v>
      </c>
      <c r="F339" s="184">
        <v>0</v>
      </c>
      <c r="G339" s="184">
        <v>0</v>
      </c>
      <c r="H339" s="184">
        <v>0</v>
      </c>
      <c r="I339" s="184">
        <v>0</v>
      </c>
      <c r="J339" s="31" t="str">
        <f>IF(F339&gt;Data!$K$11,"National Record","-")</f>
        <v>-</v>
      </c>
      <c r="K339" s="31" t="str">
        <f>IF(G339&gt;Data!$M$10,"World Record","-")</f>
        <v>-</v>
      </c>
    </row>
    <row r="340" spans="1:11" ht="16.5" thickBot="1">
      <c r="A340" s="55">
        <v>337</v>
      </c>
      <c r="B340" s="179">
        <v>63</v>
      </c>
      <c r="C340" s="180">
        <v>283</v>
      </c>
      <c r="D340" s="198" t="s">
        <v>163</v>
      </c>
      <c r="E340" s="181">
        <v>0</v>
      </c>
      <c r="F340" s="181">
        <v>0</v>
      </c>
      <c r="G340" s="181">
        <v>0</v>
      </c>
      <c r="H340" s="181">
        <v>0</v>
      </c>
      <c r="I340" s="181">
        <v>0</v>
      </c>
      <c r="J340" s="31" t="str">
        <f>IF(F340&gt;Data!$K$11,"National Record","-")</f>
        <v>-</v>
      </c>
      <c r="K340" s="31" t="str">
        <f>IF(G340&gt;Data!$M$10,"World Record","-")</f>
        <v>-</v>
      </c>
    </row>
    <row r="341" spans="1:11" ht="16.5" thickBot="1">
      <c r="A341" s="55">
        <v>338</v>
      </c>
      <c r="B341" s="182">
        <v>63</v>
      </c>
      <c r="C341" s="183">
        <v>283</v>
      </c>
      <c r="D341" s="197" t="s">
        <v>486</v>
      </c>
      <c r="E341" s="184">
        <v>0</v>
      </c>
      <c r="F341" s="184">
        <v>0</v>
      </c>
      <c r="G341" s="184">
        <v>0</v>
      </c>
      <c r="H341" s="184">
        <v>0</v>
      </c>
      <c r="I341" s="184">
        <v>0</v>
      </c>
      <c r="J341" s="31" t="str">
        <f>IF(F341&gt;Data!$K$11,"National Record","-")</f>
        <v>-</v>
      </c>
      <c r="K341" s="31" t="str">
        <f>IF(G341&gt;Data!$M$10,"World Record","-")</f>
        <v>-</v>
      </c>
    </row>
    <row r="342" spans="1:11" ht="16.5" thickBot="1">
      <c r="A342" s="55">
        <v>339</v>
      </c>
      <c r="B342" s="179">
        <v>63</v>
      </c>
      <c r="C342" s="180">
        <v>283</v>
      </c>
      <c r="D342" s="198" t="s">
        <v>383</v>
      </c>
      <c r="E342" s="181">
        <v>0</v>
      </c>
      <c r="F342" s="181">
        <v>0</v>
      </c>
      <c r="G342" s="181">
        <v>0</v>
      </c>
      <c r="H342" s="181">
        <v>0</v>
      </c>
      <c r="I342" s="181">
        <v>0</v>
      </c>
      <c r="J342" s="31" t="str">
        <f>IF(F342&gt;Data!$K$11,"National Record","-")</f>
        <v>-</v>
      </c>
      <c r="K342" s="31" t="str">
        <f>IF(G342&gt;Data!$M$10,"World Record","-")</f>
        <v>-</v>
      </c>
    </row>
    <row r="343" spans="1:11" ht="16.5" thickBot="1">
      <c r="A343" s="55">
        <v>340</v>
      </c>
      <c r="B343" s="182">
        <v>63</v>
      </c>
      <c r="C343" s="183">
        <v>283</v>
      </c>
      <c r="D343" s="197" t="s">
        <v>168</v>
      </c>
      <c r="E343" s="184">
        <v>0</v>
      </c>
      <c r="F343" s="184">
        <v>0</v>
      </c>
      <c r="G343" s="184">
        <v>0</v>
      </c>
      <c r="H343" s="184">
        <v>0</v>
      </c>
      <c r="I343" s="184">
        <v>0</v>
      </c>
      <c r="J343" s="31" t="str">
        <f>IF(F343&gt;Data!$K$11,"National Record","-")</f>
        <v>-</v>
      </c>
      <c r="K343" s="31" t="str">
        <f>IF(G343&gt;Data!$M$10,"World Record","-")</f>
        <v>-</v>
      </c>
    </row>
    <row r="344" spans="1:11" ht="16.5" thickBot="1">
      <c r="A344" s="55">
        <v>341</v>
      </c>
      <c r="B344" s="179">
        <v>63</v>
      </c>
      <c r="C344" s="180">
        <v>283</v>
      </c>
      <c r="D344" s="198" t="s">
        <v>494</v>
      </c>
      <c r="E344" s="181">
        <v>0</v>
      </c>
      <c r="F344" s="181">
        <v>0</v>
      </c>
      <c r="G344" s="181">
        <v>0</v>
      </c>
      <c r="H344" s="181">
        <v>0</v>
      </c>
      <c r="I344" s="181">
        <v>0</v>
      </c>
      <c r="J344" s="31" t="str">
        <f>IF(F344&gt;Data!$K$11,"National Record","-")</f>
        <v>-</v>
      </c>
      <c r="K344" s="31" t="str">
        <f>IF(G344&gt;Data!$M$10,"World Record","-")</f>
        <v>-</v>
      </c>
    </row>
    <row r="345" spans="1:11" ht="16.5" thickBot="1">
      <c r="A345" s="55">
        <v>342</v>
      </c>
      <c r="B345" s="182">
        <v>63</v>
      </c>
      <c r="C345" s="183">
        <v>283</v>
      </c>
      <c r="D345" s="197" t="s">
        <v>451</v>
      </c>
      <c r="E345" s="184">
        <v>0</v>
      </c>
      <c r="F345" s="184">
        <v>0</v>
      </c>
      <c r="G345" s="184">
        <v>0</v>
      </c>
      <c r="H345" s="184">
        <v>0</v>
      </c>
      <c r="I345" s="184">
        <v>0</v>
      </c>
      <c r="J345" s="31" t="str">
        <f>IF(F345&gt;Data!$K$11,"National Record","-")</f>
        <v>-</v>
      </c>
      <c r="K345" s="31" t="str">
        <f>IF(G345&gt;Data!$M$10,"World Record","-")</f>
        <v>-</v>
      </c>
    </row>
    <row r="346" spans="1:11" ht="16.5" thickBot="1">
      <c r="A346" s="55">
        <v>343</v>
      </c>
      <c r="B346" s="179">
        <v>63</v>
      </c>
      <c r="C346" s="180">
        <v>283</v>
      </c>
      <c r="D346" s="198" t="s">
        <v>205</v>
      </c>
      <c r="E346" s="181">
        <v>0</v>
      </c>
      <c r="F346" s="181">
        <v>0</v>
      </c>
      <c r="G346" s="181">
        <v>0</v>
      </c>
      <c r="H346" s="181">
        <v>0</v>
      </c>
      <c r="I346" s="181">
        <v>0</v>
      </c>
      <c r="J346" s="31" t="str">
        <f>IF(F346&gt;Data!$K$11,"National Record","-")</f>
        <v>-</v>
      </c>
      <c r="K346" s="31" t="str">
        <f>IF(G346&gt;Data!$M$10,"World Record","-")</f>
        <v>-</v>
      </c>
    </row>
    <row r="347" spans="1:11" ht="16.5" thickBot="1">
      <c r="A347" s="55">
        <v>344</v>
      </c>
      <c r="B347" s="182">
        <v>63</v>
      </c>
      <c r="C347" s="183">
        <v>283</v>
      </c>
      <c r="D347" s="197" t="s">
        <v>314</v>
      </c>
      <c r="E347" s="184">
        <v>0</v>
      </c>
      <c r="F347" s="184">
        <v>0</v>
      </c>
      <c r="G347" s="184">
        <v>0</v>
      </c>
      <c r="H347" s="184">
        <v>0</v>
      </c>
      <c r="I347" s="184">
        <v>0</v>
      </c>
      <c r="J347" s="31" t="str">
        <f>IF(F347&gt;Data!$K$11,"National Record","-")</f>
        <v>-</v>
      </c>
      <c r="K347" s="31" t="str">
        <f>IF(G347&gt;Data!$M$10,"World Record","-")</f>
        <v>-</v>
      </c>
    </row>
    <row r="348" spans="1:11" ht="16.5" thickBot="1">
      <c r="A348" s="55">
        <v>345</v>
      </c>
      <c r="B348" s="179">
        <v>63</v>
      </c>
      <c r="C348" s="180">
        <v>283</v>
      </c>
      <c r="D348" s="198" t="s">
        <v>366</v>
      </c>
      <c r="E348" s="181">
        <v>0</v>
      </c>
      <c r="F348" s="181">
        <v>0</v>
      </c>
      <c r="G348" s="181">
        <v>0</v>
      </c>
      <c r="H348" s="181">
        <v>0</v>
      </c>
      <c r="I348" s="181">
        <v>0</v>
      </c>
      <c r="J348" s="31" t="str">
        <f>IF(F348&gt;Data!$K$11,"National Record","-")</f>
        <v>-</v>
      </c>
      <c r="K348" s="31" t="str">
        <f>IF(G348&gt;Data!$M$10,"World Record","-")</f>
        <v>-</v>
      </c>
    </row>
    <row r="349" spans="1:11" ht="16.5" thickBot="1">
      <c r="A349" s="55">
        <v>346</v>
      </c>
      <c r="B349" s="182">
        <v>63</v>
      </c>
      <c r="C349" s="183">
        <v>283</v>
      </c>
      <c r="D349" s="197" t="s">
        <v>325</v>
      </c>
      <c r="E349" s="184">
        <v>0</v>
      </c>
      <c r="F349" s="184">
        <v>0</v>
      </c>
      <c r="G349" s="184">
        <v>0</v>
      </c>
      <c r="H349" s="184">
        <v>0</v>
      </c>
      <c r="I349" s="184">
        <v>0</v>
      </c>
      <c r="J349" s="31" t="str">
        <f>IF(F349&gt;Data!$K$11,"National Record","-")</f>
        <v>-</v>
      </c>
      <c r="K349" s="31" t="str">
        <f>IF(G349&gt;Data!$M$10,"World Record","-")</f>
        <v>-</v>
      </c>
    </row>
    <row r="350" spans="1:11" ht="16.5" thickBot="1">
      <c r="A350" s="55">
        <v>347</v>
      </c>
      <c r="B350" s="179">
        <v>63</v>
      </c>
      <c r="C350" s="180">
        <v>283</v>
      </c>
      <c r="D350" s="198" t="s">
        <v>181</v>
      </c>
      <c r="E350" s="181">
        <v>0</v>
      </c>
      <c r="F350" s="181">
        <v>0</v>
      </c>
      <c r="G350" s="181">
        <v>0</v>
      </c>
      <c r="H350" s="181">
        <v>0</v>
      </c>
      <c r="I350" s="181">
        <v>0</v>
      </c>
      <c r="J350" s="132" t="str">
        <f>IF(F350&gt;Data!$K$11,"National Record","-")</f>
        <v>-</v>
      </c>
      <c r="K350" s="132" t="str">
        <f>IF(G350&gt;Data!$M$10,"World Record","-")</f>
        <v>-</v>
      </c>
    </row>
    <row r="351" spans="1:11" s="118" customFormat="1" ht="16.5" thickBot="1">
      <c r="A351" s="55">
        <v>348</v>
      </c>
      <c r="B351" s="182">
        <v>63</v>
      </c>
      <c r="C351" s="183">
        <v>283</v>
      </c>
      <c r="D351" s="197" t="s">
        <v>196</v>
      </c>
      <c r="E351" s="184">
        <v>0</v>
      </c>
      <c r="F351" s="184">
        <v>0</v>
      </c>
      <c r="G351" s="184">
        <v>0</v>
      </c>
      <c r="H351" s="184">
        <v>0</v>
      </c>
      <c r="I351" s="184">
        <v>0</v>
      </c>
      <c r="J351" s="132" t="str">
        <f>IF(F351&gt;Data!$K$11,"National Record","-")</f>
        <v>-</v>
      </c>
      <c r="K351" s="132" t="str">
        <f>IF(G351&gt;Data!$M$10,"World Record","-")</f>
        <v>-</v>
      </c>
    </row>
    <row r="352" spans="1:11" ht="15.75">
      <c r="B352" s="7"/>
      <c r="D352" s="203"/>
      <c r="E352" s="52"/>
      <c r="H352" s="52"/>
      <c r="I352" s="52"/>
      <c r="J352" s="31"/>
      <c r="K352" s="31"/>
    </row>
    <row r="353" spans="2:11" ht="15.75">
      <c r="B353" s="7"/>
      <c r="D353" s="203"/>
      <c r="E353" s="52"/>
      <c r="H353" s="52"/>
      <c r="I353" s="52"/>
      <c r="J353" s="31"/>
      <c r="K353" s="31"/>
    </row>
    <row r="354" spans="2:11" ht="15.75">
      <c r="B354" s="7"/>
      <c r="D354" s="203"/>
      <c r="E354" s="52"/>
      <c r="H354" s="52"/>
      <c r="I354" s="52"/>
      <c r="J354" s="31"/>
      <c r="K354" s="31"/>
    </row>
    <row r="355" spans="2:11" ht="15.75">
      <c r="B355" s="7"/>
      <c r="D355" s="203"/>
      <c r="E355" s="36"/>
    </row>
    <row r="356" spans="2:11" ht="15.75">
      <c r="B356" s="7"/>
      <c r="D356" s="203"/>
      <c r="E356" s="36"/>
    </row>
    <row r="357" spans="2:11" ht="15.75">
      <c r="B357" s="7"/>
      <c r="D357" s="203"/>
      <c r="E357" s="36"/>
    </row>
    <row r="358" spans="2:11" ht="15.75">
      <c r="B358" s="7"/>
      <c r="D358" s="203"/>
      <c r="E358" s="36"/>
    </row>
    <row r="359" spans="2:11" ht="15.75">
      <c r="B359" s="7"/>
      <c r="D359" s="203"/>
      <c r="E359" s="36"/>
    </row>
    <row r="360" spans="2:11" ht="15.75">
      <c r="B360" s="7"/>
      <c r="D360" s="203"/>
      <c r="E360" s="36"/>
    </row>
    <row r="361" spans="2:11" ht="15.75">
      <c r="B361" s="7"/>
      <c r="D361" s="203"/>
      <c r="E361" s="36"/>
    </row>
    <row r="362" spans="2:11" ht="15.75">
      <c r="B362" s="7"/>
      <c r="D362" s="203"/>
      <c r="E362" s="36"/>
    </row>
    <row r="363" spans="2:11" ht="15.75">
      <c r="B363" s="7"/>
      <c r="D363" s="203"/>
      <c r="E363" s="36"/>
    </row>
    <row r="364" spans="2:11" ht="15.75">
      <c r="B364" s="7"/>
      <c r="D364" s="203"/>
      <c r="E364" s="36"/>
    </row>
    <row r="365" spans="2:11" ht="15.75">
      <c r="B365" s="7"/>
      <c r="D365" s="203"/>
      <c r="E365" s="36"/>
    </row>
    <row r="366" spans="2:11" ht="15.75">
      <c r="B366" s="7"/>
      <c r="D366" s="203"/>
      <c r="E366" s="36"/>
    </row>
    <row r="367" spans="2:11" ht="15.75">
      <c r="B367" s="7"/>
      <c r="D367" s="203"/>
      <c r="E367" s="36"/>
    </row>
    <row r="368" spans="2:11" ht="15.75">
      <c r="B368" s="7"/>
      <c r="D368" s="203"/>
      <c r="E368" s="36"/>
    </row>
    <row r="369" spans="2:11" ht="15.75">
      <c r="B369" s="7"/>
      <c r="D369" s="203"/>
      <c r="E369" s="36"/>
    </row>
    <row r="370" spans="2:11" ht="15.75">
      <c r="B370" s="7"/>
      <c r="D370" s="203"/>
      <c r="E370" s="36"/>
    </row>
    <row r="371" spans="2:11" ht="15.75">
      <c r="B371" s="7"/>
      <c r="D371" s="203"/>
      <c r="E371" s="36"/>
    </row>
    <row r="372" spans="2:11">
      <c r="C372"/>
      <c r="G372"/>
      <c r="H372"/>
      <c r="I372"/>
      <c r="J372"/>
      <c r="K372"/>
    </row>
    <row r="373" spans="2:11">
      <c r="C373"/>
      <c r="G373"/>
      <c r="H373"/>
      <c r="I373"/>
      <c r="J373"/>
      <c r="K373"/>
    </row>
    <row r="374" spans="2:11">
      <c r="C374"/>
      <c r="G374"/>
      <c r="H374"/>
      <c r="I374"/>
      <c r="J374"/>
      <c r="K374"/>
    </row>
    <row r="375" spans="2:11">
      <c r="C375"/>
      <c r="G375"/>
      <c r="H375"/>
      <c r="I375"/>
      <c r="J375"/>
      <c r="K375"/>
    </row>
    <row r="376" spans="2:11">
      <c r="C376"/>
      <c r="G376"/>
      <c r="H376"/>
      <c r="I376"/>
      <c r="J376"/>
      <c r="K376"/>
    </row>
    <row r="377" spans="2:11">
      <c r="C377"/>
      <c r="G377"/>
      <c r="H377"/>
      <c r="I377"/>
      <c r="J377"/>
      <c r="K377"/>
    </row>
    <row r="378" spans="2:11">
      <c r="C378"/>
      <c r="G378"/>
      <c r="H378"/>
      <c r="I378"/>
      <c r="J378"/>
      <c r="K378"/>
    </row>
    <row r="379" spans="2:11">
      <c r="C379"/>
      <c r="G379"/>
      <c r="H379"/>
      <c r="I379"/>
      <c r="J379"/>
      <c r="K379"/>
    </row>
    <row r="380" spans="2:11">
      <c r="C380"/>
      <c r="G380"/>
      <c r="H380"/>
      <c r="I380"/>
      <c r="J380"/>
      <c r="K380"/>
    </row>
    <row r="381" spans="2:11">
      <c r="C381"/>
      <c r="G381"/>
      <c r="H381"/>
      <c r="I381"/>
      <c r="J381"/>
      <c r="K381"/>
    </row>
    <row r="382" spans="2:11">
      <c r="C382"/>
      <c r="G382"/>
      <c r="H382"/>
      <c r="I382"/>
      <c r="J382"/>
      <c r="K382"/>
    </row>
    <row r="383" spans="2:11">
      <c r="C383"/>
      <c r="G383"/>
      <c r="H383"/>
      <c r="I383"/>
      <c r="J383"/>
      <c r="K383"/>
    </row>
    <row r="384" spans="2:11">
      <c r="C384"/>
      <c r="G384"/>
      <c r="H384"/>
      <c r="I384"/>
      <c r="J384"/>
      <c r="K384"/>
    </row>
    <row r="385" spans="2:11">
      <c r="C385"/>
      <c r="G385"/>
      <c r="H385"/>
      <c r="I385"/>
      <c r="J385"/>
      <c r="K385"/>
    </row>
    <row r="386" spans="2:11">
      <c r="C386"/>
      <c r="G386"/>
      <c r="H386"/>
      <c r="I386"/>
      <c r="J386"/>
      <c r="K386"/>
    </row>
    <row r="387" spans="2:11">
      <c r="C387"/>
      <c r="G387"/>
      <c r="H387"/>
      <c r="I387"/>
      <c r="J387"/>
      <c r="K387"/>
    </row>
    <row r="388" spans="2:11">
      <c r="C388"/>
      <c r="G388"/>
      <c r="H388"/>
      <c r="I388"/>
      <c r="J388"/>
      <c r="K388"/>
    </row>
    <row r="389" spans="2:11">
      <c r="C389"/>
      <c r="G389"/>
      <c r="H389"/>
      <c r="I389"/>
      <c r="J389"/>
      <c r="K389"/>
    </row>
    <row r="390" spans="2:11">
      <c r="C390"/>
      <c r="G390"/>
      <c r="H390"/>
      <c r="I390"/>
      <c r="J390"/>
      <c r="K390"/>
    </row>
    <row r="391" spans="2:11">
      <c r="C391"/>
      <c r="G391"/>
      <c r="H391"/>
      <c r="I391"/>
      <c r="J391"/>
      <c r="K391"/>
    </row>
    <row r="392" spans="2:11" ht="15.75">
      <c r="B392" s="7"/>
      <c r="D392" s="203"/>
      <c r="E392" s="36"/>
    </row>
    <row r="393" spans="2:11" ht="15.75">
      <c r="B393" s="7"/>
      <c r="D393" s="203"/>
      <c r="E393" s="36"/>
    </row>
    <row r="394" spans="2:11" ht="15.75">
      <c r="B394" s="7"/>
      <c r="D394" s="203"/>
      <c r="E394" s="36"/>
    </row>
    <row r="395" spans="2:11" ht="15.75">
      <c r="B395" s="7"/>
      <c r="D395" s="203"/>
      <c r="E395" s="36"/>
    </row>
    <row r="396" spans="2:11" ht="15.75">
      <c r="B396" s="7"/>
      <c r="D396" s="203"/>
      <c r="E396" s="36"/>
    </row>
    <row r="397" spans="2:11" ht="15.75">
      <c r="B397" s="7"/>
      <c r="D397" s="203"/>
      <c r="E397" s="36"/>
    </row>
    <row r="398" spans="2:11" ht="15.75">
      <c r="B398" s="7"/>
      <c r="D398" s="203"/>
      <c r="E398" s="36"/>
    </row>
    <row r="399" spans="2:11" ht="15.75">
      <c r="B399" s="7"/>
      <c r="D399" s="203"/>
      <c r="E399" s="36"/>
    </row>
    <row r="400" spans="2:11" ht="15.75">
      <c r="B400" s="7"/>
      <c r="D400" s="203"/>
      <c r="E400" s="36"/>
    </row>
    <row r="401" spans="2:5" ht="15.75">
      <c r="B401" s="7"/>
      <c r="D401" s="203"/>
      <c r="E401" s="36"/>
    </row>
    <row r="402" spans="2:5" ht="15.75">
      <c r="B402" s="7"/>
      <c r="D402" s="203"/>
      <c r="E402" s="36"/>
    </row>
    <row r="403" spans="2:5" ht="15.75">
      <c r="B403" s="7"/>
      <c r="D403" s="203"/>
      <c r="E403" s="36"/>
    </row>
    <row r="404" spans="2:5" ht="15.75">
      <c r="B404" s="7"/>
      <c r="D404" s="203"/>
      <c r="E404" s="36"/>
    </row>
  </sheetData>
  <sortState ref="B4:L21">
    <sortCondition ref="B4:B21"/>
  </sortState>
  <mergeCells count="1">
    <mergeCell ref="B1:D1"/>
  </mergeCells>
  <phoneticPr fontId="7" type="noConversion"/>
  <pageMargins left="0.23622047244094491" right="0.23622047244094491" top="1.4173228346456694" bottom="0.55118110236220474" header="0.31496062992125984" footer="0.31496062992125984"/>
  <pageSetup paperSize="9" scale="115" orientation="landscape" horizontalDpi="4294967292" verticalDpi="4294967292"/>
  <headerFooter>
    <oddHeader>&amp;R&amp;G</oddHeader>
  </headerFooter>
  <legacyDrawingHF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13</vt:i4>
      </vt:variant>
    </vt:vector>
  </HeadingPairs>
  <TitlesOfParts>
    <vt:vector size="29" baseType="lpstr">
      <vt:lpstr>©WMSC</vt:lpstr>
      <vt:lpstr>Event_Details</vt:lpstr>
      <vt:lpstr>Instructions</vt:lpstr>
      <vt:lpstr>Data</vt:lpstr>
      <vt:lpstr>1. Names</vt:lpstr>
      <vt:lpstr>2. Binary</vt:lpstr>
      <vt:lpstr>3. Words</vt:lpstr>
      <vt:lpstr>4. 15MinNo</vt:lpstr>
      <vt:lpstr>5. 10minCards</vt:lpstr>
      <vt:lpstr>6. Speed Nos</vt:lpstr>
      <vt:lpstr>7. Dates</vt:lpstr>
      <vt:lpstr>9. Spoken No</vt:lpstr>
      <vt:lpstr>8. Images</vt:lpstr>
      <vt:lpstr>9. Spoken Number</vt:lpstr>
      <vt:lpstr>10. Speed Cards</vt:lpstr>
      <vt:lpstr>Summary</vt:lpstr>
      <vt:lpstr>National_Record_Data</vt:lpstr>
      <vt:lpstr>'1. Names'!Print_Area</vt:lpstr>
      <vt:lpstr>'10. Speed Cards'!Print_Area</vt:lpstr>
      <vt:lpstr>'2. Binary'!Print_Area</vt:lpstr>
      <vt:lpstr>'3. Words'!Print_Area</vt:lpstr>
      <vt:lpstr>'4. 15MinNo'!Print_Area</vt:lpstr>
      <vt:lpstr>'5. 10minCards'!Print_Area</vt:lpstr>
      <vt:lpstr>'6. Speed Nos'!Print_Area</vt:lpstr>
      <vt:lpstr>'7. Dates'!Print_Area</vt:lpstr>
      <vt:lpstr>'8. Images'!Print_Area</vt:lpstr>
      <vt:lpstr>'9. Spoken No'!Print_Area</vt:lpstr>
      <vt:lpstr>Data!Print_Area</vt:lpstr>
      <vt:lpstr>Summary!Print_Area</vt:lpstr>
    </vt:vector>
  </TitlesOfParts>
  <Company>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 Chambers</dc:creator>
  <cp:lastModifiedBy>JME PC 1</cp:lastModifiedBy>
  <cp:lastPrinted>2012-11-25T03:13:03Z</cp:lastPrinted>
  <dcterms:created xsi:type="dcterms:W3CDTF">1999-08-03T09:26:38Z</dcterms:created>
  <dcterms:modified xsi:type="dcterms:W3CDTF">2019-11-01T08:33:07Z</dcterms:modified>
</cp:coreProperties>
</file>